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I:\Budget\Budgets\FY 2026-2027 Budgets\"/>
    </mc:Choice>
  </mc:AlternateContent>
  <xr:revisionPtr revIDLastSave="0" documentId="13_ncr:1_{AD811AE6-7D36-4CE0-9830-C66024B2E9B2}" xr6:coauthVersionLast="47" xr6:coauthVersionMax="47" xr10:uidLastSave="{00000000-0000-0000-0000-000000000000}"/>
  <bookViews>
    <workbookView xWindow="-120" yWindow="-120" windowWidth="29040" windowHeight="15720" xr2:uid="{367E04F2-6B8D-4480-A826-7D309A3AD7D1}"/>
  </bookViews>
  <sheets>
    <sheet name="Table of Contents" sheetId="42" r:id="rId1"/>
    <sheet name="Contact Information" sheetId="43" r:id="rId2"/>
    <sheet name="Cover Sheet" sheetId="13" r:id="rId3"/>
    <sheet name="Deficit Budget Questions" sheetId="15" r:id="rId4"/>
    <sheet name="Assumptions - Staff" sheetId="5" r:id="rId5"/>
    <sheet name="Assumptions - School Enrollment" sheetId="24" r:id="rId6"/>
    <sheet name="Drop Down Options" sheetId="4" state="hidden" r:id="rId7"/>
    <sheet name="Parish Info" sheetId="3" state="hidden" r:id="rId8"/>
  </sheets>
  <definedNames>
    <definedName name="_xlnm._FilterDatabase" localSheetId="7" hidden="1">'Parish Info'!$B$1:$I$1</definedName>
    <definedName name="ExternalData_1" localSheetId="0" hidden="1">'Table of Contents'!$A$4:$A$9</definedName>
    <definedName name="_xlnm.Print_Area" localSheetId="1">'Contact Information'!$A$2:$H$34</definedName>
    <definedName name="_xlnm.Print_Area" localSheetId="2">'Cover Sheet'!$A$2:$I$42</definedName>
    <definedName name="_xlnm.Print_Area" localSheetId="3">'Deficit Budget Questions'!$C$1:$J$41</definedName>
    <definedName name="_xlnm.Print_Area" localSheetId="0">'Table of Contents'!$B$1:$E$14</definedName>
    <definedName name="PY_Choice_912_Pmt">#REF!</definedName>
    <definedName name="PY_Choice_K8_Pmt">#REF!</definedName>
    <definedName name="PY_SNSP_Pmt">#REF!</definedName>
    <definedName name="Schools">#REF!</definedName>
    <definedName name="ValidScenarios">OFFSET('Drop Down Options'!$J$3, 0, 0, COUNTA('Drop Down Options'!$J$3:$J$8),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4" l="1"/>
  <c r="E42" i="24"/>
  <c r="G40" i="24"/>
  <c r="F39" i="24"/>
  <c r="F41" i="24" s="1"/>
  <c r="E39" i="24"/>
  <c r="E41" i="24" s="1"/>
  <c r="G41" i="24" s="1"/>
  <c r="G38" i="24"/>
  <c r="G37" i="24"/>
  <c r="G36" i="24"/>
  <c r="G35" i="24"/>
  <c r="F34" i="24"/>
  <c r="E34" i="24"/>
  <c r="F31" i="24"/>
  <c r="E31" i="24"/>
  <c r="E30" i="24"/>
  <c r="G29" i="24"/>
  <c r="F28" i="24"/>
  <c r="F30" i="24" s="1"/>
  <c r="E28" i="24"/>
  <c r="G28" i="24" s="1"/>
  <c r="G27" i="24"/>
  <c r="G26" i="24"/>
  <c r="G25" i="24"/>
  <c r="G24" i="24"/>
  <c r="G31" i="24" s="1"/>
  <c r="F23" i="24"/>
  <c r="E23" i="24"/>
  <c r="G42" i="24" l="1"/>
  <c r="G39" i="24"/>
  <c r="G30" i="24"/>
  <c r="D2" i="42"/>
  <c r="C14" i="13"/>
  <c r="E12" i="24"/>
  <c r="F12" i="24"/>
  <c r="E17" i="24"/>
  <c r="E19" i="24" s="1"/>
  <c r="E20" i="24"/>
  <c r="F20" i="24"/>
  <c r="G14" i="24"/>
  <c r="D8" i="13"/>
  <c r="D5" i="13"/>
  <c r="E7" i="15"/>
  <c r="F6" i="43"/>
  <c r="F5" i="43"/>
  <c r="D5" i="43"/>
  <c r="D7" i="13" s="1"/>
  <c r="D4" i="43"/>
  <c r="E4" i="43" s="1"/>
  <c r="A1" i="43"/>
  <c r="C4" i="43" l="1"/>
  <c r="E8" i="15"/>
  <c r="E9" i="15"/>
  <c r="D6" i="13"/>
  <c r="G18" i="24" l="1"/>
  <c r="G16" i="24"/>
  <c r="G15" i="24"/>
  <c r="G13" i="24"/>
  <c r="G20" i="24" s="1"/>
  <c r="A1" i="13" l="1"/>
  <c r="A1" i="15" l="1"/>
  <c r="A1" i="24"/>
  <c r="A1" i="5"/>
  <c r="F17" i="24" l="1"/>
  <c r="F19" i="24" s="1"/>
  <c r="D5" i="5"/>
  <c r="B3" i="24"/>
  <c r="G19" i="24" l="1"/>
  <c r="G17" i="24"/>
  <c r="B20" i="13" l="1"/>
  <c r="B14" i="13"/>
  <c r="E5" i="5"/>
  <c r="B2" i="13" l="1"/>
  <c r="B3" i="5" l="1"/>
  <c r="F13" i="5" l="1"/>
  <c r="F12" i="5"/>
  <c r="F11" i="5"/>
  <c r="F10" i="5"/>
  <c r="F9" i="5"/>
  <c r="F8" i="5"/>
  <c r="D4" i="4" l="1"/>
  <c r="D5" i="4"/>
  <c r="D6" i="4"/>
  <c r="D7" i="4"/>
  <c r="D8" i="4"/>
  <c r="D9" i="4"/>
  <c r="D10" i="4"/>
  <c r="D11" i="4"/>
  <c r="D12" i="4"/>
  <c r="D13" i="4"/>
  <c r="D14" i="4"/>
  <c r="D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5CAF230-244C-4D01-9B5F-29954701047D}" keepAlive="1" name="Query - 2025-26 Budget Template Long Form 20241223 v11 xlsx" description="Connection to the '2025-26 Budget Template Long Form 20241223 v11 xlsx' query in the workbook." type="5" refreshedVersion="8" background="1" saveData="1">
    <dbPr connection="Provider=Microsoft.Mashup.OleDb.1;Data Source=$Workbook$;Location=&quot;2025-26 Budget Template Long Form 20241223 v11 xlsx&quot;;Extended Properties=&quot;&quot;" command="SELECT * FROM [2025-26 Budget Template Long Form 20241223 v11 xlsx]"/>
  </connection>
</connections>
</file>

<file path=xl/sharedStrings.xml><?xml version="1.0" encoding="utf-8"?>
<sst xmlns="http://schemas.openxmlformats.org/spreadsheetml/2006/main" count="1482" uniqueCount="684">
  <si>
    <t>Name</t>
  </si>
  <si>
    <t>City</t>
  </si>
  <si>
    <t>Parish Code</t>
  </si>
  <si>
    <t>County</t>
  </si>
  <si>
    <t>Deanery</t>
  </si>
  <si>
    <t>Select Parish School</t>
  </si>
  <si>
    <t>A04</t>
  </si>
  <si>
    <t>St. John the Baptist</t>
  </si>
  <si>
    <t>Clyman</t>
  </si>
  <si>
    <t>Dodge</t>
  </si>
  <si>
    <t>DGWSH</t>
  </si>
  <si>
    <t>Other Parish School</t>
  </si>
  <si>
    <t>A08</t>
  </si>
  <si>
    <t>St. Andrew</t>
  </si>
  <si>
    <t>LeRoy</t>
  </si>
  <si>
    <t>N/A</t>
  </si>
  <si>
    <t>A09</t>
  </si>
  <si>
    <t xml:space="preserve">St. Mary </t>
  </si>
  <si>
    <t>Lomira</t>
  </si>
  <si>
    <t>FDLSH</t>
  </si>
  <si>
    <t>Blessed Sacrament, Milwaukee</t>
  </si>
  <si>
    <t>A12</t>
  </si>
  <si>
    <t>Mayville</t>
  </si>
  <si>
    <t>Blessed Savior, Milwaukee</t>
  </si>
  <si>
    <t>A13</t>
  </si>
  <si>
    <t xml:space="preserve">St. Matthew </t>
  </si>
  <si>
    <t>Neosho</t>
  </si>
  <si>
    <t>Christ King, Wauwatosa</t>
  </si>
  <si>
    <t>A15</t>
  </si>
  <si>
    <t>Holy Family</t>
  </si>
  <si>
    <t>Reeseville</t>
  </si>
  <si>
    <t>Divine Mercy, South Milwaukee</t>
  </si>
  <si>
    <t>A16</t>
  </si>
  <si>
    <t>St. Columbkille</t>
  </si>
  <si>
    <t>Elba</t>
  </si>
  <si>
    <t>Divine Savior, Fredonia</t>
  </si>
  <si>
    <t>A17</t>
  </si>
  <si>
    <t xml:space="preserve">St. John </t>
  </si>
  <si>
    <t>Rubicon</t>
  </si>
  <si>
    <t>Holy Angels, West Bend</t>
  </si>
  <si>
    <t>A18</t>
  </si>
  <si>
    <t>St. Theresa</t>
  </si>
  <si>
    <t>Theresa</t>
  </si>
  <si>
    <t>Holy Apostles, New Berlin</t>
  </si>
  <si>
    <t>A21</t>
  </si>
  <si>
    <t>Annunciation</t>
  </si>
  <si>
    <t>Fox Lake</t>
  </si>
  <si>
    <t>Holy Family, Whitefish Bay</t>
  </si>
  <si>
    <t>A23</t>
  </si>
  <si>
    <t>St. Katharine Drexel Parish</t>
  </si>
  <si>
    <t>Beaver Dam</t>
  </si>
  <si>
    <t>Holy Trinity, Kewaskum</t>
  </si>
  <si>
    <t>A24</t>
  </si>
  <si>
    <t xml:space="preserve">Sacred Heart </t>
  </si>
  <si>
    <t>Horicon</t>
  </si>
  <si>
    <t>Lumen Christi, Mequon</t>
  </si>
  <si>
    <t>B31</t>
  </si>
  <si>
    <t xml:space="preserve">Holy Family </t>
  </si>
  <si>
    <t>Fond du Lac</t>
  </si>
  <si>
    <t>Mother of Good Counsel, Milwaukee</t>
  </si>
  <si>
    <t>B32</t>
  </si>
  <si>
    <t>Sons of Zebedee: Ss. James and John</t>
  </si>
  <si>
    <t>Byron</t>
  </si>
  <si>
    <t>Shepherd of the Hills, Eden</t>
  </si>
  <si>
    <t>B33</t>
  </si>
  <si>
    <t>Shepherd of the Hills</t>
  </si>
  <si>
    <t>Eden</t>
  </si>
  <si>
    <t>St. Agnes, Butler</t>
  </si>
  <si>
    <t>B34</t>
  </si>
  <si>
    <t xml:space="preserve">St. Catherine of Siena </t>
  </si>
  <si>
    <t>Ripon</t>
  </si>
  <si>
    <t>St. Alphonsus, Greendale</t>
  </si>
  <si>
    <t>B36</t>
  </si>
  <si>
    <t>Campbellsport</t>
  </si>
  <si>
    <t>St. Andrew, Delavan</t>
  </si>
  <si>
    <t>B37</t>
  </si>
  <si>
    <t>St. Joseph</t>
  </si>
  <si>
    <t>Waupun</t>
  </si>
  <si>
    <t>St. Anthony, Milwaukee</t>
  </si>
  <si>
    <t>B38</t>
  </si>
  <si>
    <t>Our Lady of the HolyLand</t>
  </si>
  <si>
    <t>Mt. Calvary</t>
  </si>
  <si>
    <t>St. Anthony on the Lake, Pewaukee</t>
  </si>
  <si>
    <t>C01</t>
  </si>
  <si>
    <t>St. Francis Xavier</t>
  </si>
  <si>
    <t xml:space="preserve">Brighton </t>
  </si>
  <si>
    <t>Kenosha</t>
  </si>
  <si>
    <t>WALWR</t>
  </si>
  <si>
    <t>St. Boniface, Germantown</t>
  </si>
  <si>
    <t>C03</t>
  </si>
  <si>
    <t xml:space="preserve">St. Anthony </t>
  </si>
  <si>
    <t>KENSH</t>
  </si>
  <si>
    <t>St. Bruno, Dousman</t>
  </si>
  <si>
    <t>C06</t>
  </si>
  <si>
    <t xml:space="preserve">St. James the Apostle </t>
  </si>
  <si>
    <t>St. Charles, Hartland</t>
  </si>
  <si>
    <t>C07</t>
  </si>
  <si>
    <t>St. Mark</t>
  </si>
  <si>
    <t>St. Dominic, Brookfield</t>
  </si>
  <si>
    <t>C08</t>
  </si>
  <si>
    <t>St. Eugene, Fox Point</t>
  </si>
  <si>
    <t>C09</t>
  </si>
  <si>
    <t>Our Lady of Mount Carmel</t>
  </si>
  <si>
    <t>St. Frances Cabrini, West Bend</t>
  </si>
  <si>
    <t>C10</t>
  </si>
  <si>
    <t>Our Lady of the Holy Rosary</t>
  </si>
  <si>
    <t>St. Francis Borgia, Cedarburg</t>
  </si>
  <si>
    <t>C11</t>
  </si>
  <si>
    <t xml:space="preserve">St. Peter </t>
  </si>
  <si>
    <t>St. Francis de Sales, Lake Geneva</t>
  </si>
  <si>
    <t>C12</t>
  </si>
  <si>
    <t xml:space="preserve">St. Therese </t>
  </si>
  <si>
    <t>St. Gabriel, Hubertus</t>
  </si>
  <si>
    <t>C14</t>
  </si>
  <si>
    <t xml:space="preserve">St. Alphonsus </t>
  </si>
  <si>
    <t>New Munster</t>
  </si>
  <si>
    <t>St. Gregory the Great, Milwaukee</t>
  </si>
  <si>
    <t>C15</t>
  </si>
  <si>
    <t>Union Grove</t>
  </si>
  <si>
    <t>St. Jerome, Oconomowoc</t>
  </si>
  <si>
    <t>C16</t>
  </si>
  <si>
    <t>St. John the Evangelist</t>
  </si>
  <si>
    <t>Twin Lakes</t>
  </si>
  <si>
    <t>St. Joan of Arc, Nashotah</t>
  </si>
  <si>
    <t>C19</t>
  </si>
  <si>
    <t>St. Anne</t>
  </si>
  <si>
    <t>Pleasant Prairie</t>
  </si>
  <si>
    <t>St. John Paul II, Milwaukee</t>
  </si>
  <si>
    <t>C20</t>
  </si>
  <si>
    <t xml:space="preserve">St. Elizabeth </t>
  </si>
  <si>
    <t>St. John the Baptist, Plymouth</t>
  </si>
  <si>
    <t>C21</t>
  </si>
  <si>
    <t xml:space="preserve">Holy Cross </t>
  </si>
  <si>
    <t>Bristol</t>
  </si>
  <si>
    <t>St. John the Evangelist, Greenfield</t>
  </si>
  <si>
    <t>D01</t>
  </si>
  <si>
    <t>St. Eugene</t>
  </si>
  <si>
    <t>Fox Point</t>
  </si>
  <si>
    <t>Milwaukee</t>
  </si>
  <si>
    <t>OZMIL</t>
  </si>
  <si>
    <t>St. John Vianney, Brookfield</t>
  </si>
  <si>
    <t>D02</t>
  </si>
  <si>
    <t>Cathedral of St John the Evangelist</t>
  </si>
  <si>
    <t>St. John XXIII, Port Washington</t>
  </si>
  <si>
    <t>D04</t>
  </si>
  <si>
    <t>St. Benedict the Moor</t>
  </si>
  <si>
    <t>St. Joseph, Big Bend</t>
  </si>
  <si>
    <t>D09</t>
  </si>
  <si>
    <t>St. Francis of Assisi</t>
  </si>
  <si>
    <t>St. Joseph, Grafton</t>
  </si>
  <si>
    <t>D11</t>
  </si>
  <si>
    <t>Gesu</t>
  </si>
  <si>
    <t>St. Joseph, Wauwatosa</t>
  </si>
  <si>
    <t>D16</t>
  </si>
  <si>
    <t>Old St. Mary</t>
  </si>
  <si>
    <t>St. Jude, Wauwatosa</t>
  </si>
  <si>
    <t>D18</t>
  </si>
  <si>
    <t>St. Michael</t>
  </si>
  <si>
    <t>St. Katherine Drexel, Beaver Dam</t>
  </si>
  <si>
    <t>D20</t>
  </si>
  <si>
    <t xml:space="preserve">SS. Peter and Paul </t>
  </si>
  <si>
    <t>St. Killian, Hartford</t>
  </si>
  <si>
    <t>D22</t>
  </si>
  <si>
    <t>St. Robert</t>
  </si>
  <si>
    <t>Shorewood</t>
  </si>
  <si>
    <t>St. Leonard, Muskego</t>
  </si>
  <si>
    <t>D23</t>
  </si>
  <si>
    <t>Whitefish Bay</t>
  </si>
  <si>
    <t>St. Mary, Hales Corners</t>
  </si>
  <si>
    <t>D24</t>
  </si>
  <si>
    <t>St. Monica Congregation</t>
  </si>
  <si>
    <t>St. Mary, Mayville</t>
  </si>
  <si>
    <t>D25</t>
  </si>
  <si>
    <t>St. Martin de Porres</t>
  </si>
  <si>
    <t>St. Mary, Menomonee Falls</t>
  </si>
  <si>
    <t>D26</t>
  </si>
  <si>
    <t xml:space="preserve">All Saints </t>
  </si>
  <si>
    <t>St. Mary's Visitation, Elm Grove</t>
  </si>
  <si>
    <t>D27</t>
  </si>
  <si>
    <t>Three Holy Women</t>
  </si>
  <si>
    <t>St. Matthew, Campbellsport</t>
  </si>
  <si>
    <t>D28</t>
  </si>
  <si>
    <t>Our Lady of Divine Providence</t>
  </si>
  <si>
    <t>St. Matthew, Oak Creek</t>
  </si>
  <si>
    <t>E03</t>
  </si>
  <si>
    <t>St. Bernadette</t>
  </si>
  <si>
    <t>MILNW</t>
  </si>
  <si>
    <t>St. Matthias, Milwaukee</t>
  </si>
  <si>
    <t>E04</t>
  </si>
  <si>
    <t>St. Catherine of Alexandria</t>
  </si>
  <si>
    <t>St. Monica, Whitefish Bay</t>
  </si>
  <si>
    <t>E05</t>
  </si>
  <si>
    <t>St. Catherine (51st)</t>
  </si>
  <si>
    <t>St. Peter, East Troy</t>
  </si>
  <si>
    <t>E09</t>
  </si>
  <si>
    <t xml:space="preserve">St. Margaret Mary </t>
  </si>
  <si>
    <t>St. Peter, Slinger</t>
  </si>
  <si>
    <t>E10</t>
  </si>
  <si>
    <t xml:space="preserve">Mother of Good Counsel </t>
  </si>
  <si>
    <t>St. Robert, Shorewood</t>
  </si>
  <si>
    <t>E12</t>
  </si>
  <si>
    <t>Our Lady of Good Hope</t>
  </si>
  <si>
    <t>St. Sebastian, Milwaukee</t>
  </si>
  <si>
    <t>E15</t>
  </si>
  <si>
    <t xml:space="preserve">Sacred Heart Croatian </t>
  </si>
  <si>
    <t>St. Vincent, Milwaukee</t>
  </si>
  <si>
    <t>E16</t>
  </si>
  <si>
    <t xml:space="preserve">St. Sebastian </t>
  </si>
  <si>
    <t>Wauwatosa</t>
  </si>
  <si>
    <t>E20</t>
  </si>
  <si>
    <t xml:space="preserve">Christ King </t>
  </si>
  <si>
    <t>E21</t>
  </si>
  <si>
    <t>WAUKE</t>
  </si>
  <si>
    <t>E22</t>
  </si>
  <si>
    <t>St. Jude the Apostle</t>
  </si>
  <si>
    <t>E23</t>
  </si>
  <si>
    <t xml:space="preserve">St. Pius X </t>
  </si>
  <si>
    <t>E25</t>
  </si>
  <si>
    <t>Blessed Savior</t>
  </si>
  <si>
    <t>F04</t>
  </si>
  <si>
    <t>St. Adalbert</t>
  </si>
  <si>
    <t>MILSE</t>
  </si>
  <si>
    <t>F06</t>
  </si>
  <si>
    <t>F07</t>
  </si>
  <si>
    <t>St. Augustine</t>
  </si>
  <si>
    <t>F08</t>
  </si>
  <si>
    <t>Ss. Cyril &amp; Methodius</t>
  </si>
  <si>
    <t>F12</t>
  </si>
  <si>
    <t>Our Lady of Guadalupe</t>
  </si>
  <si>
    <t>F13</t>
  </si>
  <si>
    <t>St. Hyacinth</t>
  </si>
  <si>
    <t>F14</t>
  </si>
  <si>
    <t>Immaculate Conception</t>
  </si>
  <si>
    <t>F16</t>
  </si>
  <si>
    <t>Basilica of St. Josaphat</t>
  </si>
  <si>
    <t>F18</t>
  </si>
  <si>
    <t>St. Mary Magdalen</t>
  </si>
  <si>
    <t>F20</t>
  </si>
  <si>
    <t>St. Patrick</t>
  </si>
  <si>
    <t>F21</t>
  </si>
  <si>
    <t>St. Paul</t>
  </si>
  <si>
    <t>F22</t>
  </si>
  <si>
    <t>St. Roman</t>
  </si>
  <si>
    <t>F23</t>
  </si>
  <si>
    <t xml:space="preserve">Sacred Heart of Jesus </t>
  </si>
  <si>
    <t>St. Francis</t>
  </si>
  <si>
    <t>F24</t>
  </si>
  <si>
    <t>St. Stanislaus Parish</t>
  </si>
  <si>
    <t>F25</t>
  </si>
  <si>
    <t>St. Stephen</t>
  </si>
  <si>
    <t>Oak Creek</t>
  </si>
  <si>
    <t>F26</t>
  </si>
  <si>
    <t xml:space="preserve">St. Veronica </t>
  </si>
  <si>
    <t>F27</t>
  </si>
  <si>
    <t>St. Vincent de Paul</t>
  </si>
  <si>
    <t>F29</t>
  </si>
  <si>
    <t>St. Matthew</t>
  </si>
  <si>
    <t>F34</t>
  </si>
  <si>
    <t>Congregation of the Great Spirit</t>
  </si>
  <si>
    <t>F38</t>
  </si>
  <si>
    <t>Prince of Peace/Principe de Paz</t>
  </si>
  <si>
    <t>F39</t>
  </si>
  <si>
    <t>Nativity of the Lord</t>
  </si>
  <si>
    <t>Cudahy</t>
  </si>
  <si>
    <t>F46</t>
  </si>
  <si>
    <t xml:space="preserve">Divine Mercy </t>
  </si>
  <si>
    <t>South Milwaukee</t>
  </si>
  <si>
    <t>F48</t>
  </si>
  <si>
    <t>St. John Paul II</t>
  </si>
  <si>
    <t>G01</t>
  </si>
  <si>
    <t xml:space="preserve">St. James </t>
  </si>
  <si>
    <t>Franklin</t>
  </si>
  <si>
    <t>G03</t>
  </si>
  <si>
    <t>St. Alphonsus Congregation</t>
  </si>
  <si>
    <t>Greendale</t>
  </si>
  <si>
    <t>MILSW</t>
  </si>
  <si>
    <t>G04</t>
  </si>
  <si>
    <t>Greenfield</t>
  </si>
  <si>
    <t>G05</t>
  </si>
  <si>
    <t>St. Mary</t>
  </si>
  <si>
    <t>Hales Corners</t>
  </si>
  <si>
    <t>G09</t>
  </si>
  <si>
    <t>Blessed Sacrament</t>
  </si>
  <si>
    <t>G10</t>
  </si>
  <si>
    <t xml:space="preserve">St. Charles Borromeo </t>
  </si>
  <si>
    <t>G12</t>
  </si>
  <si>
    <t>St. Gregory the Great</t>
  </si>
  <si>
    <t>G17</t>
  </si>
  <si>
    <t>St Matthias Parish</t>
  </si>
  <si>
    <t>G18</t>
  </si>
  <si>
    <t>Our Lady of Lourdes</t>
  </si>
  <si>
    <t>G19</t>
  </si>
  <si>
    <t>Our Lady Queen of Peace</t>
  </si>
  <si>
    <t>G20</t>
  </si>
  <si>
    <t xml:space="preserve">St. Rose </t>
  </si>
  <si>
    <t>G21</t>
  </si>
  <si>
    <t>St. Therese</t>
  </si>
  <si>
    <t>G23</t>
  </si>
  <si>
    <t>West Allis</t>
  </si>
  <si>
    <t>G24</t>
  </si>
  <si>
    <t>Holy Assumption</t>
  </si>
  <si>
    <t>G30</t>
  </si>
  <si>
    <t>St. Rita</t>
  </si>
  <si>
    <t>G31</t>
  </si>
  <si>
    <t>St. Martin of Tours</t>
  </si>
  <si>
    <t>G32</t>
  </si>
  <si>
    <t>St. Vincent Pallotti</t>
  </si>
  <si>
    <t>G33</t>
  </si>
  <si>
    <t xml:space="preserve">St. Rafael the Archangel </t>
  </si>
  <si>
    <t>G34</t>
  </si>
  <si>
    <t>Mother of Perpetual Help</t>
  </si>
  <si>
    <t>H06</t>
  </si>
  <si>
    <t>Grafton</t>
  </si>
  <si>
    <t>Ozaukee</t>
  </si>
  <si>
    <t>H14</t>
  </si>
  <si>
    <t>St. Francis Borgia</t>
  </si>
  <si>
    <t>Cedarburg</t>
  </si>
  <si>
    <t>H15</t>
  </si>
  <si>
    <t xml:space="preserve">Lumen Christi </t>
  </si>
  <si>
    <t>Mequon</t>
  </si>
  <si>
    <t>H16</t>
  </si>
  <si>
    <t>Divine Savior</t>
  </si>
  <si>
    <t>Fredonia</t>
  </si>
  <si>
    <t>H17</t>
  </si>
  <si>
    <t>St. John XXIII</t>
  </si>
  <si>
    <t>Port Washington</t>
  </si>
  <si>
    <t>I01</t>
  </si>
  <si>
    <t>St. Charles Borromeo</t>
  </si>
  <si>
    <t>Burlington</t>
  </si>
  <si>
    <t>Racine</t>
  </si>
  <si>
    <t>I02</t>
  </si>
  <si>
    <t>Immaculate Conception-St. Mary's</t>
  </si>
  <si>
    <t>I03</t>
  </si>
  <si>
    <t>St. Louis</t>
  </si>
  <si>
    <t>Caledonia</t>
  </si>
  <si>
    <t>RACIN</t>
  </si>
  <si>
    <t>I04</t>
  </si>
  <si>
    <t>Kansasville</t>
  </si>
  <si>
    <t>I06</t>
  </si>
  <si>
    <t xml:space="preserve">St. Edward </t>
  </si>
  <si>
    <t>I09</t>
  </si>
  <si>
    <t>St. John Nepomuk</t>
  </si>
  <si>
    <t>I10</t>
  </si>
  <si>
    <t>I11</t>
  </si>
  <si>
    <t>St. Lucy Parish</t>
  </si>
  <si>
    <t>I12</t>
  </si>
  <si>
    <t>St. Mary by the Lake</t>
  </si>
  <si>
    <t>I14</t>
  </si>
  <si>
    <t>St. Paul the Apostle</t>
  </si>
  <si>
    <t>I15</t>
  </si>
  <si>
    <t>I17</t>
  </si>
  <si>
    <t>Sacred Heart Congregation</t>
  </si>
  <si>
    <t>I19</t>
  </si>
  <si>
    <t>St Sebastian</t>
  </si>
  <si>
    <t>Sturtevant</t>
  </si>
  <si>
    <t>I20</t>
  </si>
  <si>
    <t>St. Robert Bellarmine</t>
  </si>
  <si>
    <t>I21</t>
  </si>
  <si>
    <t>St. Thomas Aquinas</t>
  </si>
  <si>
    <t>Waterford</t>
  </si>
  <si>
    <t>I22</t>
  </si>
  <si>
    <t xml:space="preserve">St. Clare </t>
  </si>
  <si>
    <t>Wind Lake</t>
  </si>
  <si>
    <t>I24</t>
  </si>
  <si>
    <t xml:space="preserve">St. Richard </t>
  </si>
  <si>
    <t>I26</t>
  </si>
  <si>
    <t>J07</t>
  </si>
  <si>
    <t>Kohler</t>
  </si>
  <si>
    <t>Sheboygan</t>
  </si>
  <si>
    <t>J08</t>
  </si>
  <si>
    <t>Plymouth</t>
  </si>
  <si>
    <t>J12</t>
  </si>
  <si>
    <t>St. Clement</t>
  </si>
  <si>
    <t>J13</t>
  </si>
  <si>
    <t>Saints Cyril &amp; Methodius</t>
  </si>
  <si>
    <t>J14</t>
  </si>
  <si>
    <t>St. Dominic Parish</t>
  </si>
  <si>
    <t>J15</t>
  </si>
  <si>
    <t xml:space="preserve">Holy Name </t>
  </si>
  <si>
    <t>J16</t>
  </si>
  <si>
    <t>J17</t>
  </si>
  <si>
    <t xml:space="preserve">St. Peter Claver </t>
  </si>
  <si>
    <t>J19</t>
  </si>
  <si>
    <t xml:space="preserve">Our Lady of the Lakes </t>
  </si>
  <si>
    <t>Random Lake</t>
  </si>
  <si>
    <t>J20</t>
  </si>
  <si>
    <t xml:space="preserve">St. Thomas Aquinas </t>
  </si>
  <si>
    <t>Elkhart Lake</t>
  </si>
  <si>
    <t>J21</t>
  </si>
  <si>
    <t xml:space="preserve">Blessed Trinity </t>
  </si>
  <si>
    <t>Sheboygan Falls</t>
  </si>
  <si>
    <t>K01</t>
  </si>
  <si>
    <t xml:space="preserve">St. Andrew </t>
  </si>
  <si>
    <t>Delavan</t>
  </si>
  <si>
    <t>Walworth</t>
  </si>
  <si>
    <t>K02</t>
  </si>
  <si>
    <t>St. Peter</t>
  </si>
  <si>
    <t>East Troy</t>
  </si>
  <si>
    <t>WAUKW</t>
  </si>
  <si>
    <t>K03</t>
  </si>
  <si>
    <t xml:space="preserve">St. Patrick </t>
  </si>
  <si>
    <t>Elkhorn</t>
  </si>
  <si>
    <t xml:space="preserve">Walworth </t>
  </si>
  <si>
    <t>K04</t>
  </si>
  <si>
    <t>St. Benedict</t>
  </si>
  <si>
    <t>Fontana</t>
  </si>
  <si>
    <t>K05</t>
  </si>
  <si>
    <t>St. Francis de Sales</t>
  </si>
  <si>
    <t>Lake Geneva</t>
  </si>
  <si>
    <t>K10</t>
  </si>
  <si>
    <t>Whitewater</t>
  </si>
  <si>
    <t>K11</t>
  </si>
  <si>
    <t>Lyons</t>
  </si>
  <si>
    <t>L04</t>
  </si>
  <si>
    <t>St. Boniface</t>
  </si>
  <si>
    <t>Germantown</t>
  </si>
  <si>
    <t>Washington</t>
  </si>
  <si>
    <t>L06</t>
  </si>
  <si>
    <t>St. Mary of the Hill</t>
  </si>
  <si>
    <t>Hubertus</t>
  </si>
  <si>
    <t>L12</t>
  </si>
  <si>
    <t>Holy Trinity</t>
  </si>
  <si>
    <t>Newburg</t>
  </si>
  <si>
    <t>L13</t>
  </si>
  <si>
    <t>L18</t>
  </si>
  <si>
    <t>Slinger</t>
  </si>
  <si>
    <t>L19</t>
  </si>
  <si>
    <t>St. Frances Cabrini</t>
  </si>
  <si>
    <t>West Bend</t>
  </si>
  <si>
    <t>L20</t>
  </si>
  <si>
    <t xml:space="preserve">Holy Angels </t>
  </si>
  <si>
    <t>L21</t>
  </si>
  <si>
    <t xml:space="preserve">Immaculate Conception </t>
  </si>
  <si>
    <t>L22</t>
  </si>
  <si>
    <t>Resurrection Parish</t>
  </si>
  <si>
    <t>Allenton</t>
  </si>
  <si>
    <t>L23</t>
  </si>
  <si>
    <t xml:space="preserve">St. Michael </t>
  </si>
  <si>
    <t>Kewaskum</t>
  </si>
  <si>
    <t>L24</t>
  </si>
  <si>
    <t xml:space="preserve">Holy Trinity </t>
  </si>
  <si>
    <t>L25</t>
  </si>
  <si>
    <t xml:space="preserve">St. Lawrence </t>
  </si>
  <si>
    <t>Hartford</t>
  </si>
  <si>
    <t>L26</t>
  </si>
  <si>
    <t xml:space="preserve">St. Kilian </t>
  </si>
  <si>
    <t>L27</t>
  </si>
  <si>
    <t>St. Gabriel</t>
  </si>
  <si>
    <t>M01</t>
  </si>
  <si>
    <t xml:space="preserve">St. Joseph </t>
  </si>
  <si>
    <t>Big Bend</t>
  </si>
  <si>
    <t>Waukesha</t>
  </si>
  <si>
    <t>M02</t>
  </si>
  <si>
    <t xml:space="preserve">St. Dominic </t>
  </si>
  <si>
    <t>Brookfield</t>
  </si>
  <si>
    <t>M03</t>
  </si>
  <si>
    <t>St. John Vianney</t>
  </si>
  <si>
    <t>M04</t>
  </si>
  <si>
    <t xml:space="preserve">St. Luke </t>
  </si>
  <si>
    <t>M05</t>
  </si>
  <si>
    <t xml:space="preserve">St. Agnes </t>
  </si>
  <si>
    <t>Butler</t>
  </si>
  <si>
    <t>M06</t>
  </si>
  <si>
    <t xml:space="preserve">St. Bruno </t>
  </si>
  <si>
    <t>Dousman</t>
  </si>
  <si>
    <t>M08</t>
  </si>
  <si>
    <t>Eagle</t>
  </si>
  <si>
    <t>M09</t>
  </si>
  <si>
    <t>Elm Grove</t>
  </si>
  <si>
    <t>M10</t>
  </si>
  <si>
    <t xml:space="preserve">St. Paul </t>
  </si>
  <si>
    <t>Genesee Depot</t>
  </si>
  <si>
    <t>M11</t>
  </si>
  <si>
    <t xml:space="preserve">St. Charles </t>
  </si>
  <si>
    <t>Hartland</t>
  </si>
  <si>
    <t>M12</t>
  </si>
  <si>
    <t>St. Catherine</t>
  </si>
  <si>
    <t>Mapleton</t>
  </si>
  <si>
    <t>M13</t>
  </si>
  <si>
    <t>Menomonee Falls</t>
  </si>
  <si>
    <t>M14</t>
  </si>
  <si>
    <t>Good Shepherd</t>
  </si>
  <si>
    <t>M15</t>
  </si>
  <si>
    <t>St. James</t>
  </si>
  <si>
    <t>M16</t>
  </si>
  <si>
    <t>M19</t>
  </si>
  <si>
    <t>Mukwonago</t>
  </si>
  <si>
    <t>M20</t>
  </si>
  <si>
    <t xml:space="preserve">St. Leonard </t>
  </si>
  <si>
    <t>Muskego</t>
  </si>
  <si>
    <t>M21</t>
  </si>
  <si>
    <t>Holy Apostles</t>
  </si>
  <si>
    <t>New Berlin</t>
  </si>
  <si>
    <t>M23</t>
  </si>
  <si>
    <t>St. Jerome</t>
  </si>
  <si>
    <t>Oconomowoc</t>
  </si>
  <si>
    <t>M24</t>
  </si>
  <si>
    <t xml:space="preserve">St. Joan of Arc </t>
  </si>
  <si>
    <t>Nashotah</t>
  </si>
  <si>
    <t>M25</t>
  </si>
  <si>
    <t>St. Anthony on the Lake</t>
  </si>
  <si>
    <t>Pewaukee</t>
  </si>
  <si>
    <t>M30</t>
  </si>
  <si>
    <t>St. Elizabeth Ann Seton</t>
  </si>
  <si>
    <t>M32</t>
  </si>
  <si>
    <t xml:space="preserve">Queen of Apostles </t>
  </si>
  <si>
    <t>M33</t>
  </si>
  <si>
    <t>St. Teresa of Calcutta</t>
  </si>
  <si>
    <t>North Lake</t>
  </si>
  <si>
    <t>B43</t>
  </si>
  <si>
    <t>St. Mary Springs Academy</t>
  </si>
  <si>
    <t>C43</t>
  </si>
  <si>
    <t>All Saints Catholic School</t>
  </si>
  <si>
    <t>I56</t>
  </si>
  <si>
    <t>Burlington Catholic</t>
  </si>
  <si>
    <t>J40</t>
  </si>
  <si>
    <t>Christ Child Academy</t>
  </si>
  <si>
    <t>B40</t>
  </si>
  <si>
    <t>Holy Land Catholic</t>
  </si>
  <si>
    <t>Malone</t>
  </si>
  <si>
    <t>J42</t>
  </si>
  <si>
    <t>St. Elizabeth Ann Seton School</t>
  </si>
  <si>
    <t>M40</t>
  </si>
  <si>
    <t>Waukesha Catholic School System</t>
  </si>
  <si>
    <t>E59</t>
  </si>
  <si>
    <t>Wauwatosa Catholic School</t>
  </si>
  <si>
    <t>M50</t>
  </si>
  <si>
    <t>Catholic Memorial High School</t>
  </si>
  <si>
    <t>G35</t>
  </si>
  <si>
    <t>St. Barnabas</t>
  </si>
  <si>
    <t>Select Month</t>
  </si>
  <si>
    <t>05 May</t>
  </si>
  <si>
    <t>01 Jan</t>
  </si>
  <si>
    <t>02 Feb</t>
  </si>
  <si>
    <t>03 Mar</t>
  </si>
  <si>
    <t>04 Apr</t>
  </si>
  <si>
    <t>06 Jun</t>
  </si>
  <si>
    <t>07 Jul</t>
  </si>
  <si>
    <t>08 Aug</t>
  </si>
  <si>
    <t>09 Sep</t>
  </si>
  <si>
    <t>10 Oct</t>
  </si>
  <si>
    <t>11 Nov</t>
  </si>
  <si>
    <t>12 Dec</t>
  </si>
  <si>
    <t>Month #</t>
  </si>
  <si>
    <t>Select from Drop Down Boxes</t>
  </si>
  <si>
    <t>Month</t>
  </si>
  <si>
    <t>Grades 1-8</t>
  </si>
  <si>
    <t>Select an Option</t>
  </si>
  <si>
    <t>Yes</t>
  </si>
  <si>
    <t>No</t>
  </si>
  <si>
    <t>Enter a value.</t>
  </si>
  <si>
    <t>Does budget include an elementary school?</t>
  </si>
  <si>
    <t>Does budget include a secondary school?</t>
  </si>
  <si>
    <t>Assumptions</t>
  </si>
  <si>
    <t>Enter Manual % Change</t>
  </si>
  <si>
    <t>Enter Manual $ Change</t>
  </si>
  <si>
    <t>Std Budget Assumption</t>
  </si>
  <si>
    <t>Comments</t>
  </si>
  <si>
    <t>Month of FY</t>
  </si>
  <si>
    <t>Change from
Prior Year</t>
  </si>
  <si>
    <t>Line</t>
  </si>
  <si>
    <t>CITY:</t>
  </si>
  <si>
    <t>PERSON PREPARING REPORT:</t>
  </si>
  <si>
    <t>TITLE:</t>
  </si>
  <si>
    <t>PREPARER'S EMAIL:</t>
  </si>
  <si>
    <t>PREPARER'S PHONE NUMBER:</t>
  </si>
  <si>
    <t>PASTOR/PARISH DIRECTOR:</t>
  </si>
  <si>
    <t>JULY 1, 2025 - JUNE 30, 2026</t>
  </si>
  <si>
    <t>A99</t>
  </si>
  <si>
    <t>Month of Financial Data:</t>
  </si>
  <si>
    <t>Year of Financial Data:</t>
  </si>
  <si>
    <t>Select Allocation Option</t>
  </si>
  <si>
    <t>Schools:</t>
  </si>
  <si>
    <t>Date of headcount &amp; FTE values</t>
  </si>
  <si>
    <t># of Priests (headcount)</t>
  </si>
  <si>
    <t># of Parish Employees (headcount)</t>
  </si>
  <si>
    <t># of School Employees (headcount)</t>
  </si>
  <si>
    <t>Parish &amp; School Employees:</t>
  </si>
  <si>
    <t>St Adelina</t>
  </si>
  <si>
    <t>Year</t>
  </si>
  <si>
    <t>Previous Fiscal Year End</t>
  </si>
  <si>
    <t>Budget Year</t>
  </si>
  <si>
    <t>I50</t>
  </si>
  <si>
    <t>Catholic Central High School</t>
  </si>
  <si>
    <t>G52</t>
  </si>
  <si>
    <t>Pius XI High School</t>
  </si>
  <si>
    <t>S00</t>
  </si>
  <si>
    <t>Seton Catholic Schools</t>
  </si>
  <si>
    <t>I55</t>
  </si>
  <si>
    <t>Siena Catholic Schools</t>
  </si>
  <si>
    <t>F58</t>
  </si>
  <si>
    <t>St Anthony Parish School</t>
  </si>
  <si>
    <t>C52</t>
  </si>
  <si>
    <t>St Joseph Catholic Academy</t>
  </si>
  <si>
    <t>F54</t>
  </si>
  <si>
    <t>St Thomas More High School</t>
  </si>
  <si>
    <t>DEANERY:</t>
  </si>
  <si>
    <t>COUNTY:</t>
  </si>
  <si>
    <t>Parish Code:</t>
  </si>
  <si>
    <t>Parish Name:</t>
  </si>
  <si>
    <t>Pastor/Parish Administrator/Parish Director:</t>
  </si>
  <si>
    <t>Date of meeting with Pastoral Council:</t>
  </si>
  <si>
    <t>Date of communication to parishioners:</t>
  </si>
  <si>
    <t>Signatures:</t>
  </si>
  <si>
    <t xml:space="preserve">Signature Pastor/Parish Administrator/Parish Director </t>
  </si>
  <si>
    <t>Date</t>
  </si>
  <si>
    <t>Signature Finance Council Chair</t>
  </si>
  <si>
    <t>Signature Trustee - Secretary</t>
  </si>
  <si>
    <t>Signature Trustee - Treasurer</t>
  </si>
  <si>
    <t>Parish / School</t>
  </si>
  <si>
    <t>PARISH</t>
  </si>
  <si>
    <t>SCHOOL</t>
  </si>
  <si>
    <t>Parish Net Operating Income</t>
  </si>
  <si>
    <t>FY 2025-26</t>
  </si>
  <si>
    <t>DEFICIT BUDGET QUESTIONS</t>
  </si>
  <si>
    <t>School Net Operating Income</t>
  </si>
  <si>
    <t>BUDGET SUMMARY WORKSHEET FOR THE FISCAL YEAR:</t>
  </si>
  <si>
    <t>Enter $ Amt - Zero Based</t>
  </si>
  <si>
    <t>School Enrollment Budget Assumptions</t>
  </si>
  <si>
    <t>Grades 9-12</t>
  </si>
  <si>
    <t>TOTAL ALL PUPILS</t>
  </si>
  <si>
    <t>4-Year-Old K</t>
  </si>
  <si>
    <t>5-Year-Old K</t>
  </si>
  <si>
    <t>All schools fill out</t>
  </si>
  <si>
    <t>Assumptions - Parish</t>
  </si>
  <si>
    <t>Assumptions - School Enrollment</t>
  </si>
  <si>
    <t>FY 2025-26 Budget Summary</t>
  </si>
  <si>
    <t>Cover Sheet</t>
  </si>
  <si>
    <t>#</t>
  </si>
  <si>
    <t>RETURN TO TABLE OF CONTENTS</t>
  </si>
  <si>
    <t>RETURN TO ASSUMPTIONS - PARISH</t>
  </si>
  <si>
    <t>RETURN TO ASSUMPTIONS - ARCH</t>
  </si>
  <si>
    <t>Table of Content Name</t>
  </si>
  <si>
    <t>RETURN TO OPTIONAL - MONTHLY ALLOCATIONS</t>
  </si>
  <si>
    <t>Parish City:</t>
  </si>
  <si>
    <t>How will the Parish fund the deficit?</t>
  </si>
  <si>
    <t>What will the Parish do to recover from the budgeted deficit situation?</t>
  </si>
  <si>
    <t>Deficit Budget Questions</t>
  </si>
  <si>
    <t>Contact Information</t>
  </si>
  <si>
    <t>Parish Staff Assumptions</t>
  </si>
  <si>
    <t>Enter date of the staff counts below.</t>
  </si>
  <si>
    <t xml:space="preserve">Print/Type Name, Pastor/Parish Administrator/Parish Director </t>
  </si>
  <si>
    <t>Print/Type Name, Finance Council Chair</t>
  </si>
  <si>
    <t>Print/Type Name, Trustee - Secretary</t>
  </si>
  <si>
    <t>Print/Type Name, Trustee - Treasurer</t>
  </si>
  <si>
    <t>3-Year-Old K</t>
  </si>
  <si>
    <t>Total K3-8 ALL PUPILS</t>
  </si>
  <si>
    <t>Count 3K, 4K and 5 K</t>
  </si>
  <si>
    <t>Count Category</t>
  </si>
  <si>
    <t>Change from
Prior Year
(Budget- PY Actual)</t>
  </si>
  <si>
    <t>Headcount</t>
  </si>
  <si>
    <t>Each employee counts as one (1), regardless of full time or part time status.</t>
  </si>
  <si>
    <t>Term</t>
  </si>
  <si>
    <t>Definition</t>
  </si>
  <si>
    <t>Example</t>
  </si>
  <si>
    <t>Full Time Equivalent (FTE)</t>
  </si>
  <si>
    <t># Priest Full Time Equivalent</t>
  </si>
  <si>
    <t># Parish Employee Full Time Equivalent</t>
  </si>
  <si>
    <t># School Employee Full Time Equivalent</t>
  </si>
  <si>
    <t>For the three employees:
1) Administrative Assistant, 32 hours per week: 32 hours / 40 hours per week = 0.80 FTE
2) DRE, 40 hours per week: 40 hours / 40 hours per week = 1.0 FTE
3) Liturgist, 20 hours per week: 20 hours / 40 hours per week = 0.5 FTE
The total FTE count is 2.3 FTE (0.8 + 1.0 + 0.5 FTE)</t>
  </si>
  <si>
    <t>The number of hours an employee works compared to a full time employee who works 40 hours per week.</t>
  </si>
  <si>
    <t>The parish has three (3)  employees: 
1) Administrative Assistant, 32 hours per week
2) DRE, 40 hours per week
3) Liturgist, 20 hours per week
The headcount is three (3) people.</t>
  </si>
  <si>
    <t>This tab is only required if the parish/school will be submitting a deficit budget.</t>
  </si>
  <si>
    <t>4.b. Parish submits an analysis of the proposed budget indicating the changes in revenues and expenditures that have resulted in the deficit.</t>
  </si>
  <si>
    <t>4.c. Parish submits a plan indicating how they will resolve the budget in the future and identify the steps needed to maintain a positive cash position.</t>
  </si>
  <si>
    <t>Per Parish Financial Management Manual (PFMM) Appendix 4-I, the parish needs to address the following points, which may be answered in the questions posed below:</t>
  </si>
  <si>
    <t>Assumptions - Staff</t>
  </si>
  <si>
    <t>Check List</t>
  </si>
  <si>
    <t>Select Option</t>
  </si>
  <si>
    <t>Other Documents to Submit</t>
  </si>
  <si>
    <t>Budget Cover Letter Check List</t>
  </si>
  <si>
    <t>Contained in this Excel File</t>
  </si>
  <si>
    <t>FY 2026-27</t>
  </si>
  <si>
    <t>Why does the Parish have an operating deficit budget?</t>
  </si>
  <si>
    <t>In Excel, The Parish &amp; School 2026-27 Budget including columns for:
a. FY 2025-26 Financials YTD (February 28, 2026 or later), and
b. FY 2026-27 Budget.</t>
  </si>
  <si>
    <t xml:space="preserve">Balance Sheet that matches the month of the YTD Income Statement submitted in #6a above. </t>
  </si>
  <si>
    <t>Narrative on Budget Assumptions used to calculate your budgeted amount (e.g. 3% used as assumption for inflation)</t>
  </si>
  <si>
    <t>M34</t>
  </si>
  <si>
    <t>Corpus Christi</t>
  </si>
  <si>
    <t>ALL PUPILS ANTICPATED ENROLLMENTS - FY 2026-27</t>
  </si>
  <si>
    <t>WI PSCP SCHOOL ANTICPATED ENROLLMENTS - FY 2026-27</t>
  </si>
  <si>
    <t>WI SNSP ANTICPATED ENROLLMENTS - FY 2026-27</t>
  </si>
  <si>
    <t>WI Choice PSCP Enrollemnt</t>
  </si>
  <si>
    <t>WI Choice SNSP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</si>
</sst>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10"/>
      <name val="Tahoma"/>
      <family val="2"/>
    </font>
    <font>
      <sz val="10"/>
      <name val="Verdana"/>
      <family val="2"/>
    </font>
    <font>
      <b/>
      <sz val="9"/>
      <color indexed="9"/>
      <name val="Verdana"/>
      <family val="2"/>
    </font>
    <font>
      <b/>
      <sz val="9"/>
      <color rgb="FFFF0000"/>
      <name val="Verdana"/>
      <family val="2"/>
    </font>
    <font>
      <b/>
      <sz val="14"/>
      <color theme="1"/>
      <name val="Aptos Narrow"/>
      <family val="2"/>
      <scheme val="minor"/>
    </font>
    <font>
      <sz val="9"/>
      <color rgb="FFFF0000"/>
      <name val="Verdana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Verdana"/>
      <family val="2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00FF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866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0.249977111117893"/>
      </left>
      <right/>
      <top style="medium">
        <color theme="3" tint="0.249977111117893"/>
      </top>
      <bottom/>
      <diagonal/>
    </border>
    <border>
      <left/>
      <right/>
      <top style="medium">
        <color theme="3" tint="0.249977111117893"/>
      </top>
      <bottom/>
      <diagonal/>
    </border>
    <border>
      <left style="medium">
        <color theme="3" tint="0.249977111117893"/>
      </left>
      <right/>
      <top/>
      <bottom/>
      <diagonal/>
    </border>
    <border>
      <left/>
      <right style="medium">
        <color theme="3" tint="0.249977111117893"/>
      </right>
      <top style="medium">
        <color theme="3" tint="0.249977111117893"/>
      </top>
      <bottom/>
      <diagonal/>
    </border>
    <border>
      <left style="thin">
        <color indexed="64"/>
      </left>
      <right style="medium">
        <color theme="3" tint="0.249977111117893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 style="medium">
        <color theme="3" tint="0.249977111117893"/>
      </left>
      <right/>
      <top/>
      <bottom style="medium">
        <color rgb="FF0000FF"/>
      </bottom>
      <diagonal/>
    </border>
    <border>
      <left/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 style="medium">
        <color rgb="FF0000FF"/>
      </bottom>
      <diagonal/>
    </border>
    <border>
      <left style="thin">
        <color indexed="64"/>
      </left>
      <right style="medium">
        <color theme="3" tint="0.249977111117893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/>
      <right style="medium">
        <color rgb="FF0000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9900"/>
      </left>
      <right style="medium">
        <color indexed="64"/>
      </right>
      <top style="medium">
        <color rgb="FFCC9900"/>
      </top>
      <bottom style="medium">
        <color rgb="FFCC9900"/>
      </bottom>
      <diagonal/>
    </border>
    <border>
      <left style="medium">
        <color rgb="FFCC9900"/>
      </left>
      <right style="medium">
        <color indexed="64"/>
      </right>
      <top style="medium">
        <color rgb="FFCC9900"/>
      </top>
      <bottom style="medium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thin">
        <color indexed="64"/>
      </left>
      <right style="medium">
        <color theme="3" tint="0.249977111117893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6">
    <xf numFmtId="0" fontId="0" fillId="0" borderId="0" xfId="0"/>
    <xf numFmtId="0" fontId="4" fillId="0" borderId="1" xfId="4" applyFont="1" applyBorder="1" applyAlignment="1">
      <alignment horizontal="center"/>
    </xf>
    <xf numFmtId="0" fontId="3" fillId="0" borderId="0" xfId="4"/>
    <xf numFmtId="0" fontId="4" fillId="0" borderId="2" xfId="4" applyFont="1" applyBorder="1" applyAlignment="1">
      <alignment horizontal="left"/>
    </xf>
    <xf numFmtId="0" fontId="3" fillId="0" borderId="0" xfId="4" applyAlignment="1">
      <alignment horizontal="center"/>
    </xf>
    <xf numFmtId="0" fontId="5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 wrapText="1"/>
    </xf>
    <xf numFmtId="44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23" xfId="0" applyFill="1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0" xfId="0" applyFont="1"/>
    <xf numFmtId="0" fontId="20" fillId="0" borderId="0" xfId="0" applyFont="1"/>
    <xf numFmtId="165" fontId="20" fillId="0" borderId="0" xfId="2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18" fillId="0" borderId="36" xfId="0" applyFont="1" applyBorder="1" applyAlignment="1">
      <alignment horizontal="left"/>
    </xf>
    <xf numFmtId="0" fontId="18" fillId="0" borderId="36" xfId="0" applyFont="1" applyBorder="1"/>
    <xf numFmtId="0" fontId="22" fillId="0" borderId="0" xfId="0" applyFont="1"/>
    <xf numFmtId="0" fontId="4" fillId="0" borderId="0" xfId="4" applyFont="1" applyAlignment="1">
      <alignment horizontal="center"/>
    </xf>
    <xf numFmtId="0" fontId="12" fillId="0" borderId="0" xfId="5" applyFont="1" applyAlignment="1">
      <alignment horizontal="left" vertical="center"/>
    </xf>
    <xf numFmtId="0" fontId="10" fillId="0" borderId="0" xfId="5" applyFont="1" applyAlignment="1">
      <alignment vertical="center"/>
    </xf>
    <xf numFmtId="0" fontId="8" fillId="0" borderId="0" xfId="5" applyFont="1"/>
    <xf numFmtId="0" fontId="9" fillId="4" borderId="3" xfId="0" applyFont="1" applyFill="1" applyBorder="1" applyAlignment="1">
      <alignment horizontal="right"/>
    </xf>
    <xf numFmtId="0" fontId="23" fillId="0" borderId="0" xfId="5" applyFont="1"/>
    <xf numFmtId="0" fontId="2" fillId="0" borderId="0" xfId="0" applyFont="1"/>
    <xf numFmtId="0" fontId="2" fillId="0" borderId="35" xfId="0" applyFont="1" applyBorder="1" applyAlignment="1">
      <alignment horizontal="center"/>
    </xf>
    <xf numFmtId="165" fontId="2" fillId="0" borderId="0" xfId="2" applyNumberFormat="1" applyFont="1" applyBorder="1" applyProtection="1"/>
    <xf numFmtId="165" fontId="2" fillId="0" borderId="0" xfId="0" applyNumberFormat="1" applyFont="1"/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17" fontId="0" fillId="0" borderId="0" xfId="0" applyNumberFormat="1" applyAlignment="1">
      <alignment vertical="center"/>
    </xf>
    <xf numFmtId="0" fontId="16" fillId="5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43" fontId="0" fillId="0" borderId="22" xfId="1" applyFont="1" applyBorder="1" applyAlignment="1" applyProtection="1">
      <alignment horizontal="center" vertical="center"/>
    </xf>
    <xf numFmtId="0" fontId="0" fillId="0" borderId="25" xfId="0" applyBorder="1" applyAlignment="1">
      <alignment vertical="center"/>
    </xf>
    <xf numFmtId="164" fontId="0" fillId="0" borderId="26" xfId="1" applyNumberFormat="1" applyFont="1" applyBorder="1" applyAlignment="1" applyProtection="1">
      <alignment horizontal="center" vertical="center"/>
    </xf>
    <xf numFmtId="0" fontId="0" fillId="0" borderId="29" xfId="0" applyBorder="1" applyAlignment="1">
      <alignment vertical="center"/>
    </xf>
    <xf numFmtId="10" fontId="0" fillId="0" borderId="0" xfId="3" applyNumberFormat="1" applyFont="1" applyAlignment="1" applyProtection="1">
      <alignment vertical="center"/>
    </xf>
    <xf numFmtId="0" fontId="2" fillId="0" borderId="0" xfId="0" applyFont="1" applyAlignment="1">
      <alignment horizontal="left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8" fillId="0" borderId="0" xfId="5" applyFont="1" applyAlignment="1">
      <alignment horizontal="left"/>
    </xf>
    <xf numFmtId="0" fontId="26" fillId="0" borderId="0" xfId="0" applyFont="1" applyAlignment="1">
      <alignment vertical="center"/>
    </xf>
    <xf numFmtId="0" fontId="27" fillId="0" borderId="0" xfId="8"/>
    <xf numFmtId="1" fontId="0" fillId="2" borderId="5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3" xfId="0" applyNumberFormat="1" applyFill="1" applyBorder="1" applyAlignment="1" applyProtection="1">
      <alignment vertical="center"/>
      <protection locked="0"/>
    </xf>
    <xf numFmtId="1" fontId="0" fillId="2" borderId="39" xfId="0" applyNumberForma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8" fillId="2" borderId="43" xfId="5" applyFont="1" applyFill="1" applyBorder="1" applyProtection="1">
      <protection locked="0"/>
    </xf>
    <xf numFmtId="0" fontId="8" fillId="0" borderId="44" xfId="5" applyFont="1" applyBorder="1"/>
    <xf numFmtId="0" fontId="8" fillId="0" borderId="45" xfId="5" applyFont="1" applyBorder="1"/>
    <xf numFmtId="0" fontId="9" fillId="4" borderId="42" xfId="0" applyFont="1" applyFill="1" applyBorder="1" applyAlignment="1">
      <alignment horizontal="right"/>
    </xf>
    <xf numFmtId="0" fontId="9" fillId="4" borderId="41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8" fillId="0" borderId="43" xfId="5" applyFont="1" applyBorder="1"/>
    <xf numFmtId="0" fontId="9" fillId="4" borderId="9" xfId="0" applyFont="1" applyFill="1" applyBorder="1" applyAlignment="1">
      <alignment horizontal="right"/>
    </xf>
    <xf numFmtId="0" fontId="8" fillId="0" borderId="46" xfId="5" applyFont="1" applyBorder="1"/>
    <xf numFmtId="0" fontId="8" fillId="2" borderId="47" xfId="5" applyFont="1" applyFill="1" applyBorder="1" applyProtection="1">
      <protection locked="0"/>
    </xf>
    <xf numFmtId="0" fontId="9" fillId="4" borderId="10" xfId="0" applyFont="1" applyFill="1" applyBorder="1" applyAlignment="1">
      <alignment horizontal="right"/>
    </xf>
    <xf numFmtId="0" fontId="8" fillId="2" borderId="48" xfId="5" applyFont="1" applyFill="1" applyBorder="1" applyProtection="1">
      <protection locked="0"/>
    </xf>
    <xf numFmtId="0" fontId="2" fillId="0" borderId="0" xfId="0" applyFont="1" applyAlignment="1">
      <alignment horizontal="right"/>
    </xf>
    <xf numFmtId="0" fontId="19" fillId="0" borderId="0" xfId="0" applyFont="1" applyProtection="1"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17" fontId="0" fillId="2" borderId="24" xfId="0" applyNumberFormat="1" applyFill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2" borderId="52" xfId="0" applyFill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left" vertical="center" wrapText="1"/>
    </xf>
    <xf numFmtId="2" fontId="0" fillId="2" borderId="21" xfId="0" applyNumberFormat="1" applyFill="1" applyBorder="1" applyAlignment="1" applyProtection="1">
      <alignment vertical="center"/>
      <protection locked="0"/>
    </xf>
    <xf numFmtId="43" fontId="0" fillId="0" borderId="30" xfId="1" applyFont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vertical="center"/>
      <protection locked="0"/>
    </xf>
    <xf numFmtId="0" fontId="34" fillId="0" borderId="25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26" fillId="0" borderId="0" xfId="0" applyFont="1" applyAlignment="1">
      <alignment horizontal="left" vertical="center" indent="2"/>
    </xf>
    <xf numFmtId="0" fontId="28" fillId="8" borderId="1" xfId="8" applyNumberFormat="1" applyFont="1" applyFill="1" applyBorder="1" applyAlignment="1">
      <alignment horizontal="left" indent="2"/>
    </xf>
    <xf numFmtId="0" fontId="28" fillId="8" borderId="1" xfId="8" quotePrefix="1" applyNumberFormat="1" applyFont="1" applyFill="1" applyBorder="1" applyAlignment="1">
      <alignment horizontal="left" indent="2"/>
    </xf>
    <xf numFmtId="0" fontId="28" fillId="2" borderId="1" xfId="8" quotePrefix="1" applyNumberFormat="1" applyFont="1" applyFill="1" applyBorder="1" applyAlignment="1">
      <alignment horizontal="left" indent="2"/>
    </xf>
    <xf numFmtId="0" fontId="28" fillId="2" borderId="1" xfId="8" applyNumberFormat="1" applyFont="1" applyFill="1" applyBorder="1" applyAlignment="1">
      <alignment horizontal="left" indent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8" fillId="2" borderId="0" xfId="0" applyFont="1" applyFill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0" fontId="27" fillId="0" borderId="0" xfId="8"/>
    <xf numFmtId="0" fontId="9" fillId="0" borderId="0" xfId="0" applyFont="1" applyAlignment="1">
      <alignment horizontal="right"/>
    </xf>
    <xf numFmtId="0" fontId="20" fillId="7" borderId="35" xfId="0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left" vertical="top" wrapText="1"/>
    </xf>
    <xf numFmtId="0" fontId="20" fillId="7" borderId="0" xfId="0" applyFont="1" applyFill="1" applyAlignment="1" applyProtection="1">
      <alignment horizontal="left" vertical="top" wrapText="1"/>
      <protection locked="0"/>
    </xf>
    <xf numFmtId="0" fontId="20" fillId="7" borderId="35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165" fontId="20" fillId="2" borderId="1" xfId="2" applyNumberFormat="1" applyFont="1" applyFill="1" applyBorder="1" applyAlignment="1" applyProtection="1">
      <alignment vertical="top"/>
      <protection locked="0"/>
    </xf>
    <xf numFmtId="165" fontId="20" fillId="0" borderId="0" xfId="2" applyNumberFormat="1" applyFont="1" applyFill="1" applyAlignment="1">
      <alignment horizontal="center" vertical="top"/>
    </xf>
    <xf numFmtId="0" fontId="20" fillId="0" borderId="0" xfId="0" applyFont="1" applyAlignment="1">
      <alignment horizontal="center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7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38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38" xfId="0" applyBorder="1" applyAlignment="1" applyProtection="1">
      <alignment horizontal="left" vertical="top"/>
      <protection locked="0"/>
    </xf>
    <xf numFmtId="0" fontId="2" fillId="0" borderId="0" xfId="0" applyFont="1"/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0" fillId="0" borderId="0" xfId="0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27" fillId="0" borderId="0" xfId="8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wrapText="1"/>
    </xf>
    <xf numFmtId="0" fontId="13" fillId="5" borderId="25" xfId="0" applyFont="1" applyFill="1" applyBorder="1" applyAlignment="1" applyProtection="1">
      <alignment vertical="center"/>
    </xf>
    <xf numFmtId="0" fontId="13" fillId="5" borderId="26" xfId="0" applyFont="1" applyFill="1" applyBorder="1" applyAlignment="1" applyProtection="1">
      <alignment vertical="center"/>
    </xf>
    <xf numFmtId="0" fontId="16" fillId="5" borderId="26" xfId="0" applyFont="1" applyFill="1" applyBorder="1" applyAlignment="1" applyProtection="1">
      <alignment horizontal="left" vertical="center"/>
    </xf>
    <xf numFmtId="0" fontId="13" fillId="5" borderId="28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" fillId="6" borderId="0" xfId="0" applyFont="1" applyFill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29" xfId="0" applyFont="1" applyBorder="1" applyAlignment="1" applyProtection="1">
      <alignment vertical="center"/>
    </xf>
    <xf numFmtId="0" fontId="1" fillId="0" borderId="30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horizontal="left" vertical="center"/>
    </xf>
    <xf numFmtId="0" fontId="15" fillId="5" borderId="26" xfId="0" applyFont="1" applyFill="1" applyBorder="1" applyAlignment="1" applyProtection="1">
      <alignment horizontal="left" vertical="center"/>
    </xf>
    <xf numFmtId="0" fontId="14" fillId="5" borderId="26" xfId="0" applyFont="1" applyFill="1" applyBorder="1" applyAlignment="1" applyProtection="1">
      <alignment vertical="center"/>
    </xf>
    <xf numFmtId="0" fontId="14" fillId="5" borderId="32" xfId="0" applyFont="1" applyFill="1" applyBorder="1" applyAlignment="1" applyProtection="1">
      <alignment vertical="center"/>
    </xf>
    <xf numFmtId="0" fontId="30" fillId="0" borderId="49" xfId="0" applyFont="1" applyBorder="1" applyAlignment="1" applyProtection="1">
      <alignment horizontal="center"/>
    </xf>
    <xf numFmtId="0" fontId="30" fillId="0" borderId="1" xfId="0" applyFont="1" applyBorder="1" applyAlignment="1" applyProtection="1">
      <alignment horizontal="left" wrapText="1"/>
    </xf>
    <xf numFmtId="0" fontId="30" fillId="0" borderId="1" xfId="0" applyFont="1" applyBorder="1" applyAlignment="1" applyProtection="1">
      <alignment horizontal="center" wrapText="1"/>
    </xf>
    <xf numFmtId="0" fontId="6" fillId="0" borderId="49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left" vertical="center"/>
    </xf>
    <xf numFmtId="164" fontId="31" fillId="0" borderId="2" xfId="0" applyNumberFormat="1" applyFont="1" applyBorder="1" applyAlignment="1" applyProtection="1">
      <alignment vertical="center"/>
    </xf>
    <xf numFmtId="164" fontId="31" fillId="0" borderId="4" xfId="0" applyNumberFormat="1" applyFont="1" applyBorder="1" applyAlignment="1" applyProtection="1">
      <alignment vertical="center"/>
    </xf>
    <xf numFmtId="164" fontId="31" fillId="0" borderId="1" xfId="0" applyNumberFormat="1" applyFont="1" applyBorder="1" applyAlignment="1" applyProtection="1">
      <alignment vertical="center"/>
    </xf>
    <xf numFmtId="0" fontId="2" fillId="0" borderId="49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left" vertical="center"/>
    </xf>
    <xf numFmtId="41" fontId="33" fillId="0" borderId="41" xfId="0" applyNumberFormat="1" applyFont="1" applyBorder="1" applyAlignment="1" applyProtection="1">
      <alignment vertical="center"/>
    </xf>
    <xf numFmtId="164" fontId="33" fillId="0" borderId="40" xfId="0" applyNumberFormat="1" applyFont="1" applyBorder="1" applyAlignment="1" applyProtection="1">
      <alignment vertical="center"/>
    </xf>
    <xf numFmtId="164" fontId="33" fillId="0" borderId="1" xfId="0" applyNumberFormat="1" applyFont="1" applyBorder="1" applyAlignment="1" applyProtection="1">
      <alignment vertical="center"/>
    </xf>
    <xf numFmtId="0" fontId="1" fillId="0" borderId="49" xfId="0" applyFont="1" applyBorder="1" applyAlignment="1" applyProtection="1">
      <alignment horizontal="center" vertical="center"/>
    </xf>
    <xf numFmtId="41" fontId="2" fillId="0" borderId="3" xfId="0" applyNumberFormat="1" applyFont="1" applyBorder="1" applyAlignment="1" applyProtection="1">
      <alignment vertical="center"/>
    </xf>
    <xf numFmtId="41" fontId="2" fillId="0" borderId="5" xfId="0" applyNumberFormat="1" applyFont="1" applyBorder="1" applyAlignment="1" applyProtection="1">
      <alignment vertical="center"/>
    </xf>
    <xf numFmtId="164" fontId="2" fillId="0" borderId="5" xfId="0" applyNumberFormat="1" applyFont="1" applyBorder="1" applyAlignment="1" applyProtection="1">
      <alignment vertical="center"/>
    </xf>
    <xf numFmtId="0" fontId="1" fillId="0" borderId="50" xfId="0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left" vertical="center"/>
    </xf>
    <xf numFmtId="1" fontId="0" fillId="0" borderId="30" xfId="0" applyNumberFormat="1" applyBorder="1" applyAlignment="1" applyProtection="1">
      <alignment vertical="center"/>
    </xf>
    <xf numFmtId="164" fontId="0" fillId="0" borderId="30" xfId="0" applyNumberFormat="1" applyBorder="1" applyAlignment="1" applyProtection="1">
      <alignment vertical="center"/>
    </xf>
    <xf numFmtId="0" fontId="25" fillId="9" borderId="0" xfId="0" applyFont="1" applyFill="1" applyAlignment="1" applyProtection="1">
      <alignment vertical="center" wrapText="1"/>
    </xf>
    <xf numFmtId="0" fontId="25" fillId="10" borderId="0" xfId="0" applyFont="1" applyFill="1" applyAlignment="1" applyProtection="1">
      <alignment vertical="center" wrapText="1"/>
    </xf>
    <xf numFmtId="0" fontId="30" fillId="0" borderId="33" xfId="0" applyFont="1" applyBorder="1" applyAlignment="1" applyProtection="1">
      <alignment horizontal="left" wrapText="1"/>
    </xf>
    <xf numFmtId="0" fontId="0" fillId="0" borderId="51" xfId="0" applyBorder="1" applyAlignment="1" applyProtection="1">
      <alignment horizontal="left" vertical="center" wrapText="1"/>
    </xf>
  </cellXfs>
  <cellStyles count="9">
    <cellStyle name="Comma" xfId="1" builtinId="3"/>
    <cellStyle name="Comma 3" xfId="6" xr:uid="{57DE8610-A631-4CC4-8345-AD1AE0CF5652}"/>
    <cellStyle name="Currency" xfId="2" builtinId="4"/>
    <cellStyle name="Hyperlink" xfId="8" builtinId="8"/>
    <cellStyle name="Normal" xfId="0" builtinId="0"/>
    <cellStyle name="Normal 2" xfId="4" xr:uid="{32106A83-4E34-4DDC-979F-4C7A990ADB4D}"/>
    <cellStyle name="Normal 3" xfId="5" xr:uid="{0F61481A-F0BB-473F-BFA0-AA8A5BA2A509}"/>
    <cellStyle name="Percent" xfId="3" builtinId="5"/>
    <cellStyle name="Percent 2" xfId="7" xr:uid="{E67A325A-E7E3-4FB9-A79F-636035ECBB76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numFmt numFmtId="0" formatCode="General"/>
    </dxf>
  </dxfs>
  <tableStyles count="0" defaultTableStyle="TableStyleMedium2" defaultPivotStyle="PivotStyleLight16"/>
  <colors>
    <mruColors>
      <color rgb="FF0000FF"/>
      <color rgb="FFFF8669"/>
      <color rgb="FFFFFF66"/>
      <color rgb="FF0099FF"/>
      <color rgb="FFB82300"/>
      <color rgb="FFFF3300"/>
      <color rgb="FFFF9900"/>
      <color rgb="FF62D2E8"/>
      <color rgb="FF3333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152399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0280BE-F7BD-4B1E-A0B2-A95A2D2D387F}"/>
            </a:ext>
          </a:extLst>
        </xdr:cNvPr>
        <xdr:cNvSpPr>
          <a:spLocks noChangeArrowheads="1"/>
        </xdr:cNvSpPr>
      </xdr:nvSpPr>
      <xdr:spPr bwMode="auto">
        <a:xfrm>
          <a:off x="1162050" y="813435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144462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0DCE8EC-F084-4D52-AFE9-DE73C5489F58}"/>
            </a:ext>
          </a:extLst>
        </xdr:cNvPr>
        <xdr:cNvSpPr>
          <a:spLocks noChangeArrowheads="1"/>
        </xdr:cNvSpPr>
      </xdr:nvSpPr>
      <xdr:spPr bwMode="auto">
        <a:xfrm>
          <a:off x="1162050" y="2857500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153987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C2BF74D-623F-4536-836B-FAE76CAFD78C}"/>
            </a:ext>
          </a:extLst>
        </xdr:cNvPr>
        <xdr:cNvSpPr>
          <a:spLocks noChangeArrowheads="1"/>
        </xdr:cNvSpPr>
      </xdr:nvSpPr>
      <xdr:spPr bwMode="auto">
        <a:xfrm>
          <a:off x="1162050" y="7981950"/>
          <a:ext cx="409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134938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B088A9F0-204F-4F86-A475-C7E72283E47E}"/>
            </a:ext>
          </a:extLst>
        </xdr:cNvPr>
        <xdr:cNvSpPr>
          <a:spLocks noChangeArrowheads="1"/>
        </xdr:cNvSpPr>
      </xdr:nvSpPr>
      <xdr:spPr bwMode="auto">
        <a:xfrm>
          <a:off x="1162050" y="5429250"/>
          <a:ext cx="4095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1800225</xdr:colOff>
      <xdr:row>20</xdr:row>
      <xdr:rowOff>0</xdr:rowOff>
    </xdr:from>
    <xdr:to>
      <xdr:col>3</xdr:col>
      <xdr:colOff>2206625</xdr:colOff>
      <xdr:row>21</xdr:row>
      <xdr:rowOff>147637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51B3B791-5861-4E7D-B29E-FEA47CE19679}"/>
            </a:ext>
          </a:extLst>
        </xdr:cNvPr>
        <xdr:cNvSpPr>
          <a:spLocks noChangeArrowheads="1"/>
        </xdr:cNvSpPr>
      </xdr:nvSpPr>
      <xdr:spPr bwMode="auto">
        <a:xfrm>
          <a:off x="4267200" y="13039725"/>
          <a:ext cx="406400" cy="360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1809750</xdr:colOff>
      <xdr:row>20</xdr:row>
      <xdr:rowOff>0</xdr:rowOff>
    </xdr:from>
    <xdr:ext cx="406400" cy="350837"/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CAE33448-EBBF-4C54-B989-8392450B89F6}"/>
            </a:ext>
          </a:extLst>
        </xdr:cNvPr>
        <xdr:cNvSpPr>
          <a:spLocks noChangeArrowheads="1"/>
        </xdr:cNvSpPr>
      </xdr:nvSpPr>
      <xdr:spPr bwMode="auto">
        <a:xfrm>
          <a:off x="2595563" y="11930063"/>
          <a:ext cx="406400" cy="350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1809750</xdr:colOff>
      <xdr:row>20</xdr:row>
      <xdr:rowOff>0</xdr:rowOff>
    </xdr:from>
    <xdr:ext cx="406400" cy="341313"/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E27300F2-E42B-4422-BC07-FF9BD0C1D2A5}"/>
            </a:ext>
          </a:extLst>
        </xdr:cNvPr>
        <xdr:cNvSpPr>
          <a:spLocks noChangeArrowheads="1"/>
        </xdr:cNvSpPr>
      </xdr:nvSpPr>
      <xdr:spPr bwMode="auto">
        <a:xfrm>
          <a:off x="2595563" y="14708188"/>
          <a:ext cx="406400" cy="34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1809750</xdr:colOff>
      <xdr:row>20</xdr:row>
      <xdr:rowOff>0</xdr:rowOff>
    </xdr:from>
    <xdr:to>
      <xdr:col>3</xdr:col>
      <xdr:colOff>2216150</xdr:colOff>
      <xdr:row>21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D956F8-CA5A-40F0-9D49-49C968D1A4AB}"/>
            </a:ext>
          </a:extLst>
        </xdr:cNvPr>
        <xdr:cNvSpPr>
          <a:spLocks noChangeArrowheads="1"/>
        </xdr:cNvSpPr>
      </xdr:nvSpPr>
      <xdr:spPr bwMode="auto">
        <a:xfrm>
          <a:off x="4400550" y="11220450"/>
          <a:ext cx="406400" cy="34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E3C8EE9-3E40-4BF8-B9F0-C49FE165E379}" autoFormatId="16" applyNumberFormats="0" applyBorderFormats="0" applyFontFormats="0" applyPatternFormats="0" applyAlignmentFormats="0" applyWidthHeightFormats="0">
  <queryTableRefresh nextId="4">
    <queryTableFields count="1">
      <queryTableField id="1" name="Nam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A2C854-D8AA-42D0-86BD-B069CD4523C6}" name="_2025_26_Budget_Template_Long_Form_20241223_v11_xlsx" displayName="_2025_26_Budget_Template_Long_Form_20241223_v11_xlsx" ref="A4:A9" tableType="queryTable" totalsRowShown="0">
  <autoFilter ref="A4:A9" xr:uid="{BFA2C854-D8AA-42D0-86BD-B069CD4523C6}"/>
  <tableColumns count="1">
    <tableColumn id="1" xr3:uid="{7F57A831-C481-430E-A553-78F904BA3A18}" uniqueName="1" name="Name" queryTableFieldId="1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B6B0-4B61-4AA1-80FD-71D03DEFFED4}">
  <sheetPr>
    <tabColor theme="0" tint="-0.249977111117893"/>
  </sheetPr>
  <dimension ref="A1:E14"/>
  <sheetViews>
    <sheetView tabSelected="1" topLeftCell="B1" zoomScale="125" zoomScaleNormal="125" workbookViewId="0">
      <selection activeCell="E5" sqref="E5"/>
    </sheetView>
  </sheetViews>
  <sheetFormatPr defaultColWidth="10.7109375" defaultRowHeight="15" x14ac:dyDescent="0.25"/>
  <cols>
    <col min="1" max="1" width="20.7109375" hidden="1" customWidth="1"/>
    <col min="2" max="2" width="1.7109375" customWidth="1"/>
    <col min="3" max="3" width="9.28515625" style="9" customWidth="1"/>
    <col min="4" max="4" width="55.7109375" customWidth="1"/>
    <col min="5" max="5" width="13.42578125" customWidth="1"/>
    <col min="6" max="6" width="10.85546875" customWidth="1"/>
  </cols>
  <sheetData>
    <row r="1" spans="1:5" x14ac:dyDescent="0.25">
      <c r="D1" s="6" t="s">
        <v>670</v>
      </c>
    </row>
    <row r="2" spans="1:5" x14ac:dyDescent="0.25">
      <c r="D2" s="6" t="str">
        <f>'Drop Down Options'!K6</f>
        <v>FY 2026-27</v>
      </c>
    </row>
    <row r="4" spans="1:5" x14ac:dyDescent="0.25">
      <c r="A4" t="s">
        <v>0</v>
      </c>
      <c r="C4" s="36" t="s">
        <v>628</v>
      </c>
      <c r="D4" s="36" t="s">
        <v>671</v>
      </c>
      <c r="E4" s="36" t="s">
        <v>667</v>
      </c>
    </row>
    <row r="5" spans="1:5" x14ac:dyDescent="0.25">
      <c r="A5" t="s">
        <v>624</v>
      </c>
      <c r="C5" s="6">
        <v>1</v>
      </c>
      <c r="D5" s="101" t="s">
        <v>638</v>
      </c>
      <c r="E5" s="109" t="s">
        <v>668</v>
      </c>
    </row>
    <row r="6" spans="1:5" x14ac:dyDescent="0.25">
      <c r="A6" t="s">
        <v>625</v>
      </c>
      <c r="C6" s="6">
        <v>2</v>
      </c>
      <c r="D6" s="101" t="s">
        <v>627</v>
      </c>
      <c r="E6" s="109" t="s">
        <v>668</v>
      </c>
    </row>
    <row r="7" spans="1:5" x14ac:dyDescent="0.25">
      <c r="A7" t="s">
        <v>626</v>
      </c>
      <c r="C7" s="6">
        <v>3</v>
      </c>
      <c r="D7" s="102" t="s">
        <v>637</v>
      </c>
      <c r="E7" s="109" t="s">
        <v>668</v>
      </c>
    </row>
    <row r="8" spans="1:5" x14ac:dyDescent="0.25">
      <c r="C8" s="6">
        <v>4</v>
      </c>
      <c r="D8" s="103" t="s">
        <v>666</v>
      </c>
      <c r="E8" s="110" t="s">
        <v>668</v>
      </c>
    </row>
    <row r="9" spans="1:5" x14ac:dyDescent="0.25">
      <c r="A9" t="s">
        <v>627</v>
      </c>
      <c r="C9" s="6">
        <v>5</v>
      </c>
      <c r="D9" s="104" t="s">
        <v>625</v>
      </c>
      <c r="E9" s="110" t="s">
        <v>668</v>
      </c>
    </row>
    <row r="11" spans="1:5" x14ac:dyDescent="0.25">
      <c r="C11" s="36" t="s">
        <v>628</v>
      </c>
      <c r="D11" s="36" t="s">
        <v>669</v>
      </c>
      <c r="E11" s="36" t="s">
        <v>667</v>
      </c>
    </row>
    <row r="12" spans="1:5" ht="45" customHeight="1" x14ac:dyDescent="0.25">
      <c r="C12" s="105">
        <v>6</v>
      </c>
      <c r="D12" s="106" t="s">
        <v>674</v>
      </c>
      <c r="E12" s="108" t="s">
        <v>668</v>
      </c>
    </row>
    <row r="13" spans="1:5" ht="30" x14ac:dyDescent="0.25">
      <c r="C13" s="105">
        <v>7</v>
      </c>
      <c r="D13" s="106" t="s">
        <v>675</v>
      </c>
      <c r="E13" s="108" t="s">
        <v>668</v>
      </c>
    </row>
    <row r="14" spans="1:5" ht="30" x14ac:dyDescent="0.25">
      <c r="C14" s="105">
        <v>8</v>
      </c>
      <c r="D14" s="106" t="s">
        <v>676</v>
      </c>
      <c r="E14" s="108" t="s">
        <v>668</v>
      </c>
    </row>
  </sheetData>
  <sheetProtection algorithmName="SHA-512" hashValue="+2mrw771rZcgBQyo8+CBzt595/5gMmP9HhpTxAGdbva0/YmCV0K1sX26PuP7DQZkkgjpdAYgnz/Je+BDZredkw==" saltValue="KdczB39CuYqp6/raIiIilQ==" spinCount="100000" sheet="1" objects="1" scenarios="1"/>
  <dataValidations count="2">
    <dataValidation type="list" allowBlank="1" showInputMessage="1" showErrorMessage="1" sqref="E5:E9" xr:uid="{1EC64FB9-7888-4279-B7AC-0A70BB016350}">
      <formula1>"Select Option,Filled Out, N/A"</formula1>
    </dataValidation>
    <dataValidation type="list" allowBlank="1" showInputMessage="1" showErrorMessage="1" sqref="E12:E14" xr:uid="{52473A9D-6634-422B-A912-6CCC4901189B}">
      <formula1>"Select Option,Yes, N/A"</formula1>
    </dataValidation>
  </dataValidations>
  <hyperlinks>
    <hyperlink ref="D5" location="'Contact Information'!A1" display="Contact Information" xr:uid="{9E395C69-6064-49EC-88C1-8615FF897487}"/>
    <hyperlink ref="D6" location="'Cover Sheet'!A1" display="Cover Sheet" xr:uid="{A432E96A-B821-4354-BEE9-026DEFE697E3}"/>
    <hyperlink ref="D7" location="'Deficit Budget Questions'!A1" display="Deficit Budget Questions" xr:uid="{F7920E8C-2E65-4A97-9F03-BD14B9A40F55}"/>
    <hyperlink ref="D8" location="'Assumptions - Staff'!A1" display="Assumptions - Staff" xr:uid="{20E156E3-D5D0-428B-AAD8-F0C192711D6D}"/>
    <hyperlink ref="D9" location="'Assumptions - School Enrollment'!A1" display="Assumptions - School Enrollment" xr:uid="{4244A4B6-A64C-4C16-9337-9C7BF70C7737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1C50-CBA8-4E91-B4E9-70DC319160F5}">
  <sheetPr>
    <tabColor rgb="FFFF8669"/>
  </sheetPr>
  <dimension ref="A1:G46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3.7109375" customWidth="1"/>
    <col min="2" max="2" width="26.7109375" customWidth="1"/>
    <col min="3" max="3" width="36" customWidth="1"/>
    <col min="4" max="4" width="31" customWidth="1"/>
    <col min="5" max="5" width="30.42578125" customWidth="1"/>
    <col min="6" max="6" width="12.85546875" customWidth="1"/>
    <col min="7" max="7" width="7.85546875" customWidth="1"/>
    <col min="8" max="8" width="6.5703125" customWidth="1"/>
    <col min="9" max="11" width="16.85546875" customWidth="1"/>
    <col min="12" max="12" width="16.7109375" customWidth="1"/>
    <col min="13" max="15" width="16.85546875" customWidth="1"/>
    <col min="16" max="16" width="33" customWidth="1"/>
    <col min="17" max="17" width="9.140625" customWidth="1"/>
  </cols>
  <sheetData>
    <row r="1" spans="1:7" x14ac:dyDescent="0.25">
      <c r="A1" s="112" t="str">
        <f>'Parish Info'!$K$2</f>
        <v>RETURN TO TABLE OF CONTENTS</v>
      </c>
      <c r="B1" s="112"/>
    </row>
    <row r="2" spans="1:7" x14ac:dyDescent="0.25">
      <c r="B2" s="30"/>
      <c r="C2" s="30" t="s">
        <v>616</v>
      </c>
      <c r="D2" s="31"/>
      <c r="E2" s="31" t="s">
        <v>567</v>
      </c>
    </row>
    <row r="3" spans="1:7" ht="27.75" customHeight="1" thickBot="1" x14ac:dyDescent="0.3">
      <c r="C3" s="30"/>
      <c r="D3" s="31"/>
      <c r="E3" s="31"/>
    </row>
    <row r="4" spans="1:7" ht="15.75" customHeight="1" x14ac:dyDescent="0.25">
      <c r="C4" s="74" t="str">
        <f>IFERROR(INDEX('Parish Info'!$D$1:$D$203, MATCH($D$4, 'Parish Info'!$C$1:$C$203, 0)) &amp; " NAME", "PARISH / SCHOOL NAME")</f>
        <v>PARISH / SCHOOL NAME</v>
      </c>
      <c r="D4" s="75" t="str">
        <f>IFERROR(INDEX('Parish Info'!$B$2:$G$203, MATCH($F$4,'Parish Info'!$B$2:$B$203, 0), MATCH('Parish Info'!$C$1,'Parish Info'!$B$1:$G$1,0)), "")</f>
        <v/>
      </c>
      <c r="E4" s="72" t="str">
        <f>IFERROR(INDEX('Parish Info'!$D$1:$D$203, MATCH($D$4, 'Parish Info'!$C$1:$C$203, 0)) &amp; " CODE", "PARISH / SCHOOL CODE")</f>
        <v>PARISH / SCHOOL CODE</v>
      </c>
      <c r="F4" s="69"/>
      <c r="G4" s="32"/>
    </row>
    <row r="5" spans="1:7" ht="15.75" thickBot="1" x14ac:dyDescent="0.3">
      <c r="C5" s="76" t="s">
        <v>561</v>
      </c>
      <c r="D5" s="77" t="str">
        <f>IFERROR(INDEX('Parish Info'!$B$2:$G$203, MATCH($F$4,'Parish Info'!$B$2:$B$203, 0), MATCH('Parish Info'!$E$1,'Parish Info'!$B$1:$G$1,0)), "")</f>
        <v/>
      </c>
      <c r="E5" s="33" t="s">
        <v>597</v>
      </c>
      <c r="F5" s="70" t="str">
        <f>IFERROR(INDEX('Parish Info'!$B$2:$G$203, MATCH($F$4,'Parish Info'!$B$2:$B$203, 0), MATCH('Parish Info'!$F$1,'Parish Info'!$B$1:$G$1,0)), "")</f>
        <v/>
      </c>
      <c r="G5" s="32"/>
    </row>
    <row r="6" spans="1:7" ht="15.75" thickBot="1" x14ac:dyDescent="0.3">
      <c r="C6" s="76" t="s">
        <v>562</v>
      </c>
      <c r="D6" s="78"/>
      <c r="E6" s="73" t="s">
        <v>596</v>
      </c>
      <c r="F6" s="71" t="str">
        <f>IFERROR(INDEX('Parish Info'!$B$2:$G$203, MATCH($F$4,'Parish Info'!$B$2:$B$203, 0), MATCH('Parish Info'!$G$1,'Parish Info'!$B$1:$G$1,0)), "")</f>
        <v/>
      </c>
      <c r="G6" s="32"/>
    </row>
    <row r="7" spans="1:7" ht="15.75" thickBot="1" x14ac:dyDescent="0.3">
      <c r="C7" s="76" t="s">
        <v>563</v>
      </c>
      <c r="D7" s="78"/>
      <c r="E7" s="68"/>
      <c r="F7" s="68"/>
      <c r="G7" s="32"/>
    </row>
    <row r="8" spans="1:7" ht="15.75" thickBot="1" x14ac:dyDescent="0.3">
      <c r="C8" s="76" t="s">
        <v>564</v>
      </c>
      <c r="D8" s="78"/>
      <c r="E8" s="68"/>
      <c r="F8" s="68"/>
      <c r="G8" s="32"/>
    </row>
    <row r="9" spans="1:7" ht="15.75" thickBot="1" x14ac:dyDescent="0.3">
      <c r="C9" s="76" t="s">
        <v>565</v>
      </c>
      <c r="D9" s="78"/>
      <c r="E9" s="113"/>
      <c r="F9" s="113"/>
      <c r="G9" s="60"/>
    </row>
    <row r="10" spans="1:7" ht="15.75" thickBot="1" x14ac:dyDescent="0.3">
      <c r="C10" s="79" t="s">
        <v>566</v>
      </c>
      <c r="D10" s="80"/>
      <c r="E10" s="113"/>
      <c r="F10" s="113"/>
    </row>
    <row r="13" spans="1:7" ht="33.75" customHeight="1" x14ac:dyDescent="0.4">
      <c r="C13" s="111"/>
      <c r="D13" s="111"/>
      <c r="E13" s="111"/>
      <c r="F13" s="111"/>
    </row>
    <row r="15" spans="1:7" x14ac:dyDescent="0.25">
      <c r="C15" s="6"/>
      <c r="D15" s="6"/>
      <c r="E15" s="6"/>
      <c r="F15" s="6"/>
    </row>
    <row r="16" spans="1:7" x14ac:dyDescent="0.25">
      <c r="B16" s="35"/>
      <c r="C16" s="37"/>
      <c r="D16" s="37"/>
      <c r="E16" s="37"/>
      <c r="F16" s="38"/>
    </row>
    <row r="17" spans="2:6" x14ac:dyDescent="0.25">
      <c r="B17" s="35"/>
      <c r="C17" s="37"/>
      <c r="D17" s="37"/>
      <c r="E17" s="37"/>
      <c r="F17" s="38"/>
    </row>
    <row r="18" spans="2:6" x14ac:dyDescent="0.25">
      <c r="B18" s="35"/>
      <c r="C18" s="37"/>
      <c r="D18" s="37"/>
      <c r="E18" s="37"/>
      <c r="F18" s="38"/>
    </row>
    <row r="19" spans="2:6" x14ac:dyDescent="0.25">
      <c r="B19" s="35"/>
      <c r="C19" s="37"/>
      <c r="D19" s="37"/>
      <c r="E19" s="37"/>
      <c r="F19" s="38"/>
    </row>
    <row r="20" spans="2:6" x14ac:dyDescent="0.25">
      <c r="B20" s="35"/>
      <c r="C20" s="37"/>
      <c r="D20" s="37"/>
      <c r="E20" s="37"/>
      <c r="F20" s="38"/>
    </row>
    <row r="21" spans="2:6" x14ac:dyDescent="0.25">
      <c r="B21" s="35"/>
      <c r="C21" s="37"/>
      <c r="D21" s="37"/>
      <c r="E21" s="37"/>
      <c r="F21" s="38"/>
    </row>
    <row r="22" spans="2:6" x14ac:dyDescent="0.25">
      <c r="B22" s="35"/>
      <c r="C22" s="37"/>
      <c r="D22" s="37"/>
      <c r="E22" s="37"/>
      <c r="F22" s="38"/>
    </row>
    <row r="24" spans="2:6" x14ac:dyDescent="0.25">
      <c r="C24" s="6"/>
    </row>
    <row r="25" spans="2:6" x14ac:dyDescent="0.25">
      <c r="B25" s="35"/>
      <c r="C25" s="38"/>
    </row>
    <row r="26" spans="2:6" x14ac:dyDescent="0.25">
      <c r="B26" s="35"/>
      <c r="C26" s="38"/>
    </row>
    <row r="27" spans="2:6" x14ac:dyDescent="0.25">
      <c r="B27" s="35"/>
      <c r="C27" s="38"/>
    </row>
    <row r="28" spans="2:6" x14ac:dyDescent="0.25">
      <c r="B28" s="35"/>
      <c r="C28" s="38"/>
    </row>
    <row r="29" spans="2:6" x14ac:dyDescent="0.25">
      <c r="B29" s="35"/>
      <c r="C29" s="38"/>
    </row>
    <row r="30" spans="2:6" x14ac:dyDescent="0.25">
      <c r="B30" s="35"/>
    </row>
    <row r="31" spans="2:6" x14ac:dyDescent="0.25">
      <c r="B31" s="35"/>
    </row>
    <row r="32" spans="2:6" x14ac:dyDescent="0.25">
      <c r="B32" s="35"/>
    </row>
    <row r="33" spans="2:4" x14ac:dyDescent="0.25">
      <c r="B33" s="35"/>
    </row>
    <row r="36" spans="2:4" x14ac:dyDescent="0.25">
      <c r="C36" s="35"/>
    </row>
    <row r="37" spans="2:4" x14ac:dyDescent="0.25">
      <c r="C37" s="35"/>
    </row>
    <row r="38" spans="2:4" x14ac:dyDescent="0.25">
      <c r="C38" s="35"/>
    </row>
    <row r="39" spans="2:4" x14ac:dyDescent="0.25">
      <c r="C39" s="35"/>
    </row>
    <row r="41" spans="2:4" x14ac:dyDescent="0.25">
      <c r="C41" s="35"/>
    </row>
    <row r="42" spans="2:4" x14ac:dyDescent="0.25">
      <c r="C42" s="35"/>
    </row>
    <row r="45" spans="2:4" x14ac:dyDescent="0.25">
      <c r="D45" s="38"/>
    </row>
    <row r="46" spans="2:4" x14ac:dyDescent="0.25">
      <c r="D46" s="38"/>
    </row>
  </sheetData>
  <sheetProtection algorithmName="SHA-512" hashValue="HZcuSf1a2hDnoRQzJHh4CnVF1oJYjQK/BkZG0HWHldQHBKQhYxQ4jUNuQILPZ5WqmVCGWKpU0hD5WByiJTuf2w==" saltValue="qvZoAVKSh95w5cfc7MqUzQ==" spinCount="100000" sheet="1" objects="1" scenarios="1"/>
  <mergeCells count="4">
    <mergeCell ref="C13:F13"/>
    <mergeCell ref="A1:B1"/>
    <mergeCell ref="E9:F9"/>
    <mergeCell ref="E10:F10"/>
  </mergeCells>
  <conditionalFormatting sqref="C13">
    <cfRule type="containsText" dxfId="4" priority="3" operator="containsText" text="YOU ARE SUBMITTING A DEFICIT BUDGET">
      <formula>NOT(ISERROR(SEARCH("YOU ARE SUBMITTING A DEFICIT BUDGET",C13)))</formula>
    </cfRule>
    <cfRule type="containsText" dxfId="3" priority="4" operator="containsText" text="YOU ARE SUBMITTING A BALANCED BUDGET">
      <formula>NOT(ISERROR(SEARCH("YOU ARE SUBMITTING A BALANCED BUDGET",C13)))</formula>
    </cfRule>
  </conditionalFormatting>
  <conditionalFormatting sqref="C18:F19 C21:F22 C25:C29">
    <cfRule type="cellIs" dxfId="2" priority="1" operator="lessThan">
      <formula>0</formula>
    </cfRule>
  </conditionalFormatting>
  <dataValidations count="1">
    <dataValidation allowBlank="1" showInputMessage="1" showErrorMessage="1" promptTitle="Enter Parish Code" prompt="Please enter your Parish Code. Your Parish data will auto populate." sqref="D4:D5 F5:F6" xr:uid="{258D51CD-C6AE-4BA3-B065-50CD961B8AE9}"/>
  </dataValidations>
  <hyperlinks>
    <hyperlink ref="A1" location="'Table of Contents'!D1" display="RETURN TO TABLE OF CONTENTS" xr:uid="{9E76539C-41EF-4D0A-AF89-5B1EA90BBF3D}"/>
  </hyperlinks>
  <pageMargins left="0.45" right="0.45" top="0.75" bottom="0.75" header="0.3" footer="0.3"/>
  <pageSetup scale="77" fitToWidth="2" orientation="landscape" r:id="rId1"/>
  <headerFooter>
    <oddHeader>&amp;C&amp;18&amp;A</oddHeader>
    <oddFooter>&amp;R&amp;D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990A-CC30-4162-BA0B-A73E9F4C8BC6}">
  <sheetPr codeName="Sheet16">
    <tabColor rgb="FFFF8669"/>
    <pageSetUpPr fitToPage="1"/>
  </sheetPr>
  <dimension ref="A1:H40"/>
  <sheetViews>
    <sheetView workbookViewId="0">
      <selection activeCell="C12" sqref="C12:E12"/>
    </sheetView>
  </sheetViews>
  <sheetFormatPr defaultColWidth="9.140625" defaultRowHeight="12.75" x14ac:dyDescent="0.2"/>
  <cols>
    <col min="1" max="1" width="1.42578125" style="21" customWidth="1"/>
    <col min="2" max="2" width="46.28515625" style="21" customWidth="1"/>
    <col min="3" max="3" width="1.28515625" style="21" customWidth="1"/>
    <col min="4" max="5" width="9.140625" style="21"/>
    <col min="6" max="6" width="35.28515625" style="21" customWidth="1"/>
    <col min="7" max="7" width="0.85546875" style="21" customWidth="1"/>
    <col min="8" max="16384" width="9.140625" style="21"/>
  </cols>
  <sheetData>
    <row r="1" spans="1:8" ht="15" x14ac:dyDescent="0.25">
      <c r="A1" s="112" t="str">
        <f>'Parish Info'!$K$2</f>
        <v>RETURN TO TABLE OF CONTENTS</v>
      </c>
      <c r="B1" s="112"/>
    </row>
    <row r="2" spans="1:8" ht="15.75" x14ac:dyDescent="0.25">
      <c r="B2" s="118" t="str">
        <f>CONCATENATE('Drop Down Options'!K6, " ", "Budget Cover Sheet")</f>
        <v>FY 2026-27 Budget Cover Sheet</v>
      </c>
      <c r="C2" s="118"/>
      <c r="D2" s="118"/>
      <c r="E2" s="118"/>
      <c r="F2" s="118"/>
      <c r="G2" s="118"/>
      <c r="H2" s="118"/>
    </row>
    <row r="3" spans="1:8" ht="15" x14ac:dyDescent="0.2">
      <c r="B3" s="22"/>
    </row>
    <row r="4" spans="1:8" ht="15" x14ac:dyDescent="0.2">
      <c r="B4" s="22"/>
    </row>
    <row r="5" spans="1:8" ht="14.25" x14ac:dyDescent="0.2">
      <c r="B5" s="23" t="s">
        <v>598</v>
      </c>
      <c r="C5" s="23"/>
      <c r="D5" s="119">
        <f>'Contact Information'!F4</f>
        <v>0</v>
      </c>
      <c r="E5" s="119"/>
      <c r="F5" s="119"/>
      <c r="G5" s="23"/>
      <c r="H5" s="23"/>
    </row>
    <row r="6" spans="1:8" ht="14.25" x14ac:dyDescent="0.2">
      <c r="B6" s="23" t="s">
        <v>599</v>
      </c>
      <c r="C6" s="23"/>
      <c r="D6" s="119" t="str">
        <f>'Contact Information'!D4</f>
        <v/>
      </c>
      <c r="E6" s="119"/>
      <c r="F6" s="119"/>
      <c r="G6" s="23"/>
      <c r="H6" s="23"/>
    </row>
    <row r="7" spans="1:8" ht="14.25" x14ac:dyDescent="0.2">
      <c r="B7" s="23" t="s">
        <v>634</v>
      </c>
      <c r="C7" s="23"/>
      <c r="D7" s="123" t="str">
        <f>'Contact Information'!D5</f>
        <v/>
      </c>
      <c r="E7" s="123"/>
      <c r="F7" s="123"/>
      <c r="G7" s="23"/>
      <c r="H7" s="23"/>
    </row>
    <row r="8" spans="1:8" ht="14.25" x14ac:dyDescent="0.2">
      <c r="B8" s="23" t="s">
        <v>600</v>
      </c>
      <c r="C8" s="23"/>
      <c r="D8" s="119">
        <f>'Contact Information'!D10</f>
        <v>0</v>
      </c>
      <c r="E8" s="119"/>
      <c r="F8" s="119"/>
      <c r="G8" s="23"/>
      <c r="H8" s="23"/>
    </row>
    <row r="9" spans="1:8" ht="14.25" x14ac:dyDescent="0.2">
      <c r="B9" s="115"/>
      <c r="C9" s="115"/>
      <c r="D9" s="115"/>
      <c r="E9" s="115"/>
      <c r="F9" s="115"/>
      <c r="G9" s="115"/>
      <c r="H9" s="115"/>
    </row>
    <row r="10" spans="1:8" x14ac:dyDescent="0.2">
      <c r="B10" s="120"/>
      <c r="C10" s="120"/>
      <c r="D10" s="120"/>
      <c r="E10" s="120"/>
      <c r="F10" s="120"/>
      <c r="G10" s="120"/>
      <c r="H10" s="120"/>
    </row>
    <row r="11" spans="1:8" ht="16.5" customHeight="1" x14ac:dyDescent="0.2">
      <c r="B11" s="120"/>
      <c r="C11" s="120"/>
      <c r="D11" s="120"/>
      <c r="E11" s="120"/>
      <c r="F11" s="120"/>
      <c r="G11" s="120"/>
      <c r="H11" s="120"/>
    </row>
    <row r="12" spans="1:8" ht="15" x14ac:dyDescent="0.25">
      <c r="B12" s="35" t="s">
        <v>612</v>
      </c>
      <c r="C12" s="121"/>
      <c r="D12" s="121"/>
      <c r="E12" s="121"/>
      <c r="F12" s="24"/>
      <c r="G12" s="24"/>
      <c r="H12" s="24"/>
    </row>
    <row r="13" spans="1:8" ht="15" x14ac:dyDescent="0.25">
      <c r="B13" s="35" t="s">
        <v>615</v>
      </c>
      <c r="C13" s="121"/>
      <c r="D13" s="121"/>
      <c r="E13" s="121"/>
      <c r="F13" s="24"/>
      <c r="G13" s="24"/>
      <c r="H13" s="24"/>
    </row>
    <row r="14" spans="1:8" ht="15" x14ac:dyDescent="0.25">
      <c r="B14" s="35" t="str">
        <f>CONCATENATE("Total", " ",'Drop Down Options'!K6," ", "Budget")</f>
        <v>Total FY 2026-27 Budget</v>
      </c>
      <c r="C14" s="122">
        <f>C12+C13</f>
        <v>0</v>
      </c>
      <c r="D14" s="122"/>
      <c r="E14" s="122"/>
      <c r="F14" s="24"/>
      <c r="G14" s="24"/>
      <c r="H14" s="24"/>
    </row>
    <row r="15" spans="1:8" ht="14.25" x14ac:dyDescent="0.2">
      <c r="B15" s="23"/>
      <c r="C15" s="23"/>
      <c r="D15" s="23"/>
      <c r="E15" s="23"/>
      <c r="F15" s="23"/>
      <c r="G15" s="23"/>
      <c r="H15" s="23"/>
    </row>
    <row r="16" spans="1:8" ht="14.25" x14ac:dyDescent="0.2">
      <c r="B16" s="23" t="s">
        <v>601</v>
      </c>
      <c r="C16" s="114"/>
      <c r="D16" s="114"/>
      <c r="E16" s="114"/>
      <c r="F16" s="23"/>
      <c r="G16" s="23"/>
      <c r="H16" s="23"/>
    </row>
    <row r="17" spans="2:8" ht="14.25" x14ac:dyDescent="0.2">
      <c r="B17" s="23"/>
      <c r="C17" s="23"/>
      <c r="D17" s="23"/>
      <c r="E17" s="23"/>
      <c r="F17" s="23"/>
      <c r="G17" s="23"/>
      <c r="H17" s="23"/>
    </row>
    <row r="18" spans="2:8" ht="14.25" x14ac:dyDescent="0.2">
      <c r="B18" s="23" t="s">
        <v>602</v>
      </c>
      <c r="C18" s="114"/>
      <c r="D18" s="114"/>
      <c r="E18" s="114"/>
      <c r="F18" s="23"/>
      <c r="G18" s="23"/>
      <c r="H18" s="23"/>
    </row>
    <row r="19" spans="2:8" ht="14.25" x14ac:dyDescent="0.2">
      <c r="B19" s="23"/>
      <c r="C19" s="23"/>
      <c r="D19" s="23"/>
      <c r="E19" s="23"/>
      <c r="F19" s="23"/>
      <c r="G19" s="23"/>
      <c r="H19" s="23"/>
    </row>
    <row r="20" spans="2:8" ht="14.25" x14ac:dyDescent="0.2">
      <c r="B20" s="115" t="str">
        <f>CONCATENATE("How will the"," ",'Drop Down Options'!K6," ","budget be communicated to parishioners/school leaders? (i.e. bulletin, newsletter, mailing)")</f>
        <v>How will the FY 2026-27 budget be communicated to parishioners/school leaders? (i.e. bulletin, newsletter, mailing)</v>
      </c>
      <c r="C20" s="25"/>
      <c r="D20" s="116"/>
      <c r="E20" s="116"/>
      <c r="F20" s="116"/>
      <c r="G20" s="116"/>
      <c r="H20" s="116"/>
    </row>
    <row r="21" spans="2:8" ht="14.25" x14ac:dyDescent="0.2">
      <c r="B21" s="115"/>
      <c r="C21" s="23"/>
      <c r="D21" s="116"/>
      <c r="E21" s="116"/>
      <c r="F21" s="116"/>
      <c r="G21" s="116"/>
      <c r="H21" s="116"/>
    </row>
    <row r="22" spans="2:8" ht="14.25" x14ac:dyDescent="0.2">
      <c r="B22" s="115"/>
      <c r="C22" s="23"/>
      <c r="D22" s="117"/>
      <c r="E22" s="117"/>
      <c r="F22" s="117"/>
      <c r="G22" s="117"/>
      <c r="H22" s="117"/>
    </row>
    <row r="23" spans="2:8" ht="14.25" x14ac:dyDescent="0.2">
      <c r="B23" s="23"/>
      <c r="C23" s="23"/>
      <c r="D23" s="23"/>
      <c r="E23" s="23"/>
      <c r="F23" s="23"/>
      <c r="G23" s="23"/>
      <c r="H23" s="23"/>
    </row>
    <row r="24" spans="2:8" ht="14.25" x14ac:dyDescent="0.2">
      <c r="B24" s="23" t="s">
        <v>603</v>
      </c>
      <c r="C24" s="23"/>
      <c r="D24" s="23"/>
      <c r="E24" s="23"/>
      <c r="F24" s="23"/>
      <c r="G24" s="23"/>
      <c r="H24" s="23"/>
    </row>
    <row r="25" spans="2:8" ht="15" x14ac:dyDescent="0.2">
      <c r="B25" s="22"/>
    </row>
    <row r="26" spans="2:8" ht="15" x14ac:dyDescent="0.2">
      <c r="B26" s="22"/>
    </row>
    <row r="27" spans="2:8" ht="15" x14ac:dyDescent="0.2">
      <c r="B27" s="82"/>
      <c r="D27" s="107"/>
      <c r="F27" s="67"/>
      <c r="H27" s="107"/>
    </row>
    <row r="28" spans="2:8" x14ac:dyDescent="0.2">
      <c r="B28" s="26" t="s">
        <v>604</v>
      </c>
      <c r="D28" s="27" t="s">
        <v>605</v>
      </c>
      <c r="F28" s="27" t="s">
        <v>606</v>
      </c>
      <c r="H28" s="27" t="s">
        <v>605</v>
      </c>
    </row>
    <row r="30" spans="2:8" x14ac:dyDescent="0.2">
      <c r="B30" s="107"/>
      <c r="F30" s="107"/>
    </row>
    <row r="31" spans="2:8" x14ac:dyDescent="0.2">
      <c r="B31" s="27" t="s">
        <v>641</v>
      </c>
      <c r="F31" s="27" t="s">
        <v>642</v>
      </c>
    </row>
    <row r="33" spans="2:8" x14ac:dyDescent="0.2">
      <c r="B33" s="28"/>
    </row>
    <row r="36" spans="2:8" x14ac:dyDescent="0.2">
      <c r="B36" s="67"/>
      <c r="D36" s="107"/>
      <c r="F36" s="67"/>
      <c r="H36" s="107"/>
    </row>
    <row r="37" spans="2:8" x14ac:dyDescent="0.2">
      <c r="B37" s="26" t="s">
        <v>607</v>
      </c>
      <c r="D37" s="27" t="s">
        <v>605</v>
      </c>
      <c r="F37" s="27" t="s">
        <v>608</v>
      </c>
      <c r="H37" s="27" t="s">
        <v>605</v>
      </c>
    </row>
    <row r="39" spans="2:8" x14ac:dyDescent="0.2">
      <c r="B39" s="107"/>
      <c r="F39" s="107"/>
    </row>
    <row r="40" spans="2:8" x14ac:dyDescent="0.2">
      <c r="B40" s="27" t="s">
        <v>643</v>
      </c>
      <c r="F40" s="27" t="s">
        <v>644</v>
      </c>
    </row>
  </sheetData>
  <sheetProtection algorithmName="SHA-512" hashValue="DQppPib39oCj49840ToSbEikafWBLXU4hidIOQwJvnycAl2UVyZ/gwotIwxmdnVPxsvZQR0FEjRe2/gWh02vnQ==" saltValue="o/Gzjm9s8svDK65OfucXCA==" spinCount="100000" sheet="1" objects="1" scenarios="1" formatRows="0"/>
  <mergeCells count="15">
    <mergeCell ref="C18:E18"/>
    <mergeCell ref="B20:B22"/>
    <mergeCell ref="D20:H22"/>
    <mergeCell ref="A1:B1"/>
    <mergeCell ref="C16:E16"/>
    <mergeCell ref="B2:H2"/>
    <mergeCell ref="D5:F5"/>
    <mergeCell ref="D6:F6"/>
    <mergeCell ref="D8:F8"/>
    <mergeCell ref="B9:H9"/>
    <mergeCell ref="B10:H11"/>
    <mergeCell ref="C12:E12"/>
    <mergeCell ref="C13:E13"/>
    <mergeCell ref="C14:E14"/>
    <mergeCell ref="D7:F7"/>
  </mergeCells>
  <hyperlinks>
    <hyperlink ref="A1" location="'Table of Contents'!D1" display="RETURN TO TABLE OF CONTENTS" xr:uid="{AB7C00F1-5A37-449E-AD80-2C0825184E04}"/>
  </hyperlinks>
  <pageMargins left="0.7" right="0.7" top="1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0401-033A-4481-95ED-49CCC3689C33}">
  <sheetPr codeName="Sheet6">
    <tabColor rgb="FFFF8669"/>
    <pageSetUpPr fitToPage="1"/>
  </sheetPr>
  <dimension ref="A1:I43"/>
  <sheetViews>
    <sheetView zoomScaleNormal="100" workbookViewId="0">
      <selection activeCell="D12" sqref="D12:I18"/>
    </sheetView>
  </sheetViews>
  <sheetFormatPr defaultColWidth="9.140625" defaultRowHeight="15" x14ac:dyDescent="0.25"/>
  <cols>
    <col min="1" max="1" width="3.7109375" customWidth="1"/>
    <col min="2" max="2" width="26.7109375" customWidth="1"/>
    <col min="3" max="3" width="3.28515625" customWidth="1"/>
    <col min="4" max="4" width="23.7109375" customWidth="1"/>
    <col min="5" max="5" width="37.7109375" customWidth="1"/>
    <col min="6" max="6" width="29.28515625" customWidth="1"/>
    <col min="7" max="7" width="24.42578125" customWidth="1"/>
    <col min="8" max="8" width="16.85546875" customWidth="1"/>
    <col min="9" max="9" width="18.5703125" customWidth="1"/>
    <col min="10" max="10" width="2.5703125" customWidth="1"/>
    <col min="11" max="13" width="16.85546875" customWidth="1"/>
    <col min="14" max="14" width="16.7109375" customWidth="1"/>
    <col min="15" max="17" width="16.85546875" customWidth="1"/>
    <col min="18" max="18" width="33" customWidth="1"/>
    <col min="19" max="19" width="9.140625" customWidth="1"/>
  </cols>
  <sheetData>
    <row r="1" spans="1:9" x14ac:dyDescent="0.25">
      <c r="A1" s="112" t="str">
        <f>'Parish Info'!$K$2</f>
        <v>RETURN TO TABLE OF CONTENTS</v>
      </c>
      <c r="B1" s="112"/>
    </row>
    <row r="2" spans="1:9" ht="15" customHeight="1" x14ac:dyDescent="0.25">
      <c r="A2" s="62"/>
      <c r="C2" s="61" t="s">
        <v>662</v>
      </c>
    </row>
    <row r="3" spans="1:9" ht="15.75" x14ac:dyDescent="0.25">
      <c r="A3" s="62"/>
      <c r="C3" s="61" t="s">
        <v>665</v>
      </c>
    </row>
    <row r="4" spans="1:9" ht="15.75" x14ac:dyDescent="0.25">
      <c r="C4" s="100" t="s">
        <v>663</v>
      </c>
    </row>
    <row r="5" spans="1:9" ht="15.75" x14ac:dyDescent="0.25">
      <c r="C5" s="100" t="s">
        <v>664</v>
      </c>
    </row>
    <row r="6" spans="1:9" x14ac:dyDescent="0.25">
      <c r="B6" s="99"/>
    </row>
    <row r="7" spans="1:9" x14ac:dyDescent="0.25">
      <c r="B7" s="99"/>
      <c r="D7" s="81" t="s">
        <v>598</v>
      </c>
      <c r="E7">
        <f>'Contact Information'!F4</f>
        <v>0</v>
      </c>
    </row>
    <row r="8" spans="1:9" x14ac:dyDescent="0.25">
      <c r="B8" s="99"/>
      <c r="D8" s="81" t="s">
        <v>599</v>
      </c>
      <c r="E8" t="str">
        <f>'Contact Information'!D4</f>
        <v/>
      </c>
    </row>
    <row r="9" spans="1:9" x14ac:dyDescent="0.25">
      <c r="B9" s="99"/>
      <c r="D9" s="81" t="s">
        <v>634</v>
      </c>
      <c r="E9" t="str">
        <f>'Contact Information'!D5</f>
        <v/>
      </c>
    </row>
    <row r="10" spans="1:9" ht="27.75" customHeight="1" x14ac:dyDescent="0.25">
      <c r="B10" s="81"/>
      <c r="D10" s="34" t="s">
        <v>614</v>
      </c>
    </row>
    <row r="11" spans="1:9" ht="15.75" customHeight="1" thickBot="1" x14ac:dyDescent="0.3">
      <c r="C11" s="35">
        <v>1</v>
      </c>
      <c r="D11" s="143" t="s">
        <v>673</v>
      </c>
      <c r="E11" s="143"/>
      <c r="F11" s="143"/>
      <c r="G11" s="143"/>
      <c r="H11" s="143"/>
      <c r="I11" s="143"/>
    </row>
    <row r="12" spans="1:9" x14ac:dyDescent="0.25">
      <c r="C12" s="35"/>
      <c r="D12" s="133"/>
      <c r="E12" s="134"/>
      <c r="F12" s="134"/>
      <c r="G12" s="134"/>
      <c r="H12" s="134"/>
      <c r="I12" s="135"/>
    </row>
    <row r="13" spans="1:9" x14ac:dyDescent="0.25">
      <c r="D13" s="136"/>
      <c r="E13" s="137"/>
      <c r="F13" s="137"/>
      <c r="G13" s="137"/>
      <c r="H13" s="137"/>
      <c r="I13" s="138"/>
    </row>
    <row r="14" spans="1:9" x14ac:dyDescent="0.25">
      <c r="D14" s="136"/>
      <c r="E14" s="137"/>
      <c r="F14" s="137"/>
      <c r="G14" s="137"/>
      <c r="H14" s="137"/>
      <c r="I14" s="138"/>
    </row>
    <row r="15" spans="1:9" x14ac:dyDescent="0.25">
      <c r="D15" s="136"/>
      <c r="E15" s="137"/>
      <c r="F15" s="137"/>
      <c r="G15" s="137"/>
      <c r="H15" s="137"/>
      <c r="I15" s="138"/>
    </row>
    <row r="16" spans="1:9" x14ac:dyDescent="0.25">
      <c r="D16" s="136"/>
      <c r="E16" s="137"/>
      <c r="F16" s="137"/>
      <c r="G16" s="137"/>
      <c r="H16" s="137"/>
      <c r="I16" s="138"/>
    </row>
    <row r="17" spans="2:9" x14ac:dyDescent="0.25">
      <c r="D17" s="136"/>
      <c r="E17" s="137"/>
      <c r="F17" s="137"/>
      <c r="G17" s="137"/>
      <c r="H17" s="137"/>
      <c r="I17" s="138"/>
    </row>
    <row r="18" spans="2:9" ht="15.75" thickBot="1" x14ac:dyDescent="0.3">
      <c r="D18" s="139"/>
      <c r="E18" s="140"/>
      <c r="F18" s="140"/>
      <c r="G18" s="140"/>
      <c r="H18" s="140"/>
      <c r="I18" s="141"/>
    </row>
    <row r="20" spans="2:9" ht="33.75" customHeight="1" thickBot="1" x14ac:dyDescent="0.3">
      <c r="C20" s="35">
        <v>2</v>
      </c>
      <c r="D20" s="144" t="s">
        <v>635</v>
      </c>
      <c r="E20" s="144"/>
      <c r="F20" s="144"/>
      <c r="G20" s="144"/>
      <c r="H20" s="144"/>
      <c r="I20" s="144"/>
    </row>
    <row r="21" spans="2:9" x14ac:dyDescent="0.25">
      <c r="C21" s="35"/>
      <c r="D21" s="133"/>
      <c r="E21" s="134"/>
      <c r="F21" s="134"/>
      <c r="G21" s="134"/>
      <c r="H21" s="134"/>
      <c r="I21" s="135"/>
    </row>
    <row r="22" spans="2:9" x14ac:dyDescent="0.25">
      <c r="D22" s="136"/>
      <c r="E22" s="137"/>
      <c r="F22" s="137"/>
      <c r="G22" s="137"/>
      <c r="H22" s="137"/>
      <c r="I22" s="138"/>
    </row>
    <row r="23" spans="2:9" x14ac:dyDescent="0.25">
      <c r="B23" s="35"/>
      <c r="D23" s="136"/>
      <c r="E23" s="137"/>
      <c r="F23" s="137"/>
      <c r="G23" s="137"/>
      <c r="H23" s="137"/>
      <c r="I23" s="138"/>
    </row>
    <row r="24" spans="2:9" x14ac:dyDescent="0.25">
      <c r="B24" s="35"/>
      <c r="D24" s="136"/>
      <c r="E24" s="137"/>
      <c r="F24" s="137"/>
      <c r="G24" s="137"/>
      <c r="H24" s="137"/>
      <c r="I24" s="138"/>
    </row>
    <row r="25" spans="2:9" x14ac:dyDescent="0.25">
      <c r="B25" s="35"/>
      <c r="D25" s="136"/>
      <c r="E25" s="137"/>
      <c r="F25" s="137"/>
      <c r="G25" s="137"/>
      <c r="H25" s="137"/>
      <c r="I25" s="138"/>
    </row>
    <row r="26" spans="2:9" x14ac:dyDescent="0.25">
      <c r="B26" s="35"/>
      <c r="D26" s="136"/>
      <c r="E26" s="137"/>
      <c r="F26" s="137"/>
      <c r="G26" s="137"/>
      <c r="H26" s="137"/>
      <c r="I26" s="138"/>
    </row>
    <row r="27" spans="2:9" ht="15.75" thickBot="1" x14ac:dyDescent="0.3">
      <c r="B27" s="35"/>
      <c r="D27" s="139"/>
      <c r="E27" s="140"/>
      <c r="F27" s="140"/>
      <c r="G27" s="140"/>
      <c r="H27" s="140"/>
      <c r="I27" s="141"/>
    </row>
    <row r="28" spans="2:9" x14ac:dyDescent="0.25">
      <c r="B28" s="35"/>
    </row>
    <row r="29" spans="2:9" ht="15.75" thickBot="1" x14ac:dyDescent="0.3">
      <c r="B29" s="35"/>
      <c r="C29" s="35">
        <v>3</v>
      </c>
      <c r="D29" s="142" t="s">
        <v>636</v>
      </c>
      <c r="E29" s="142"/>
      <c r="F29" s="142"/>
      <c r="G29" s="142"/>
      <c r="H29" s="142"/>
      <c r="I29" s="142"/>
    </row>
    <row r="30" spans="2:9" x14ac:dyDescent="0.25">
      <c r="C30" s="35"/>
      <c r="D30" s="124"/>
      <c r="E30" s="125"/>
      <c r="F30" s="125"/>
      <c r="G30" s="125"/>
      <c r="H30" s="125"/>
      <c r="I30" s="126"/>
    </row>
    <row r="31" spans="2:9" x14ac:dyDescent="0.25">
      <c r="D31" s="127"/>
      <c r="E31" s="128"/>
      <c r="F31" s="128"/>
      <c r="G31" s="128"/>
      <c r="H31" s="128"/>
      <c r="I31" s="129"/>
    </row>
    <row r="32" spans="2:9" x14ac:dyDescent="0.25">
      <c r="B32" s="35"/>
      <c r="D32" s="127"/>
      <c r="E32" s="128"/>
      <c r="F32" s="128"/>
      <c r="G32" s="128"/>
      <c r="H32" s="128"/>
      <c r="I32" s="129"/>
    </row>
    <row r="33" spans="2:9" x14ac:dyDescent="0.25">
      <c r="B33" s="35"/>
      <c r="D33" s="127"/>
      <c r="E33" s="128"/>
      <c r="F33" s="128"/>
      <c r="G33" s="128"/>
      <c r="H33" s="128"/>
      <c r="I33" s="129"/>
    </row>
    <row r="34" spans="2:9" x14ac:dyDescent="0.25">
      <c r="B34" s="35"/>
      <c r="D34" s="127"/>
      <c r="E34" s="128"/>
      <c r="F34" s="128"/>
      <c r="G34" s="128"/>
      <c r="H34" s="128"/>
      <c r="I34" s="129"/>
    </row>
    <row r="35" spans="2:9" x14ac:dyDescent="0.25">
      <c r="B35" s="35"/>
      <c r="D35" s="127"/>
      <c r="E35" s="128"/>
      <c r="F35" s="128"/>
      <c r="G35" s="128"/>
      <c r="H35" s="128"/>
      <c r="I35" s="129"/>
    </row>
    <row r="36" spans="2:9" x14ac:dyDescent="0.25">
      <c r="B36" s="35"/>
      <c r="D36" s="127"/>
      <c r="E36" s="128"/>
      <c r="F36" s="128"/>
      <c r="G36" s="128"/>
      <c r="H36" s="128"/>
      <c r="I36" s="129"/>
    </row>
    <row r="37" spans="2:9" x14ac:dyDescent="0.25">
      <c r="B37" s="35"/>
      <c r="D37" s="127"/>
      <c r="E37" s="128"/>
      <c r="F37" s="128"/>
      <c r="G37" s="128"/>
      <c r="H37" s="128"/>
      <c r="I37" s="129"/>
    </row>
    <row r="38" spans="2:9" x14ac:dyDescent="0.25">
      <c r="B38" s="35"/>
      <c r="D38" s="127"/>
      <c r="E38" s="128"/>
      <c r="F38" s="128"/>
      <c r="G38" s="128"/>
      <c r="H38" s="128"/>
      <c r="I38" s="129"/>
    </row>
    <row r="39" spans="2:9" x14ac:dyDescent="0.25">
      <c r="B39" s="35"/>
      <c r="D39" s="127"/>
      <c r="E39" s="128"/>
      <c r="F39" s="128"/>
      <c r="G39" s="128"/>
      <c r="H39" s="128"/>
      <c r="I39" s="129"/>
    </row>
    <row r="40" spans="2:9" ht="15.75" thickBot="1" x14ac:dyDescent="0.3">
      <c r="B40" s="35"/>
      <c r="D40" s="130"/>
      <c r="E40" s="131"/>
      <c r="F40" s="131"/>
      <c r="G40" s="131"/>
      <c r="H40" s="131"/>
      <c r="I40" s="132"/>
    </row>
    <row r="43" spans="2:9" x14ac:dyDescent="0.25">
      <c r="C43" s="35"/>
    </row>
  </sheetData>
  <sheetProtection algorithmName="SHA-512" hashValue="2m4CuPDbrjcMgbNOdcyRLOKByDxs2WiDrZAHSc2iZ2esXbNZcyXaV+vsjs1m6+RMzKBj7DtHYBZhfT3+QGGhuA==" saltValue="+fW7sCTU+qXWOI49/TKJ1Q==" spinCount="100000" sheet="1" objects="1" scenarios="1" formatColumns="0" formatRows="0"/>
  <mergeCells count="7">
    <mergeCell ref="D30:I40"/>
    <mergeCell ref="A1:B1"/>
    <mergeCell ref="D21:I27"/>
    <mergeCell ref="D29:I29"/>
    <mergeCell ref="D11:I11"/>
    <mergeCell ref="D12:I18"/>
    <mergeCell ref="D20:I20"/>
  </mergeCells>
  <conditionalFormatting sqref="D12:I18 D21 D30">
    <cfRule type="cellIs" dxfId="1" priority="5" operator="lessThan">
      <formula>#REF!&lt;0</formula>
    </cfRule>
  </conditionalFormatting>
  <conditionalFormatting sqref="D12:I18">
    <cfRule type="containsText" dxfId="0" priority="2" operator="containsText" text="YOU ARE SUBMITTING A DEFICIT BUDGET">
      <formula>NOT(ISERROR(SEARCH("YOU ARE SUBMITTING A DEFICIT BUDGET",D12)))</formula>
    </cfRule>
  </conditionalFormatting>
  <hyperlinks>
    <hyperlink ref="A1" location="'Table of Contents'!D1" display="RETURN TO TABLE OF CONTENTS" xr:uid="{4316EF4A-45BD-460E-BD70-60E7CA365C80}"/>
  </hyperlinks>
  <pageMargins left="0.45" right="0.45" top="0.75" bottom="0.75" header="0.3" footer="0.3"/>
  <pageSetup scale="74" orientation="landscape" r:id="rId1"/>
  <headerFooter>
    <oddHeader>&amp;C&amp;18&amp;A</oddHeader>
    <oddFooter>&amp;R&amp;D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035E-A094-490F-9382-CC3C4DF71BC0}">
  <sheetPr codeName="Sheet2">
    <tabColor rgb="FFFFFF00"/>
    <pageSetUpPr fitToPage="1"/>
  </sheetPr>
  <dimension ref="A1:G19"/>
  <sheetViews>
    <sheetView zoomScale="110" zoomScaleNormal="110" workbookViewId="0">
      <pane xSplit="3" ySplit="5" topLeftCell="D6" activePane="bottomRight" state="frozen"/>
      <selection pane="topRight" activeCell="D1" sqref="D1"/>
      <selection pane="bottomLeft" activeCell="A9" sqref="A9"/>
      <selection pane="bottomRight" activeCell="D7" sqref="D7"/>
    </sheetView>
  </sheetViews>
  <sheetFormatPr defaultColWidth="9.140625" defaultRowHeight="15" x14ac:dyDescent="0.25"/>
  <cols>
    <col min="1" max="1" width="3.7109375" style="7" customWidth="1"/>
    <col min="2" max="2" width="34.7109375" style="7" customWidth="1"/>
    <col min="3" max="3" width="31" style="7" customWidth="1"/>
    <col min="4" max="5" width="15.42578125" style="7" customWidth="1"/>
    <col min="6" max="6" width="17.7109375" style="7" customWidth="1"/>
    <col min="7" max="7" width="60" style="39" customWidth="1"/>
    <col min="8" max="8" width="1.85546875" style="7" customWidth="1"/>
    <col min="9" max="9" width="8.140625" style="7" customWidth="1"/>
    <col min="10" max="10" width="28.28515625" style="7" customWidth="1"/>
    <col min="11" max="16384" width="9.140625" style="7"/>
  </cols>
  <sheetData>
    <row r="1" spans="1:7" x14ac:dyDescent="0.25">
      <c r="A1" s="112" t="str">
        <f>'Parish Info'!$K$2</f>
        <v>RETURN TO TABLE OF CONTENTS</v>
      </c>
      <c r="B1" s="112"/>
    </row>
    <row r="2" spans="1:7" ht="18.75" x14ac:dyDescent="0.25">
      <c r="B2" s="14" t="s">
        <v>639</v>
      </c>
      <c r="C2" s="8"/>
    </row>
    <row r="3" spans="1:7" ht="18.75" x14ac:dyDescent="0.25">
      <c r="B3" s="14" t="str">
        <f>'Drop Down Options'!K6</f>
        <v>FY 2026-27</v>
      </c>
      <c r="C3" s="8"/>
    </row>
    <row r="4" spans="1:7" x14ac:dyDescent="0.25">
      <c r="C4" s="56"/>
    </row>
    <row r="5" spans="1:7" ht="30.75" thickBot="1" x14ac:dyDescent="0.3">
      <c r="C5" s="41"/>
      <c r="D5" s="49" t="str">
        <f>CONCATENATE("Actual", "                      ",'Drop Down Options'!K4)</f>
        <v>Actual                      FY 2025-26</v>
      </c>
      <c r="E5" s="49" t="str">
        <f>CONCATENATE("Budget","                        ",'Drop Down Options'!K6)</f>
        <v>Budget                        FY 2026-27</v>
      </c>
      <c r="F5" s="49" t="s">
        <v>559</v>
      </c>
      <c r="G5" s="57" t="s">
        <v>557</v>
      </c>
    </row>
    <row r="6" spans="1:7" x14ac:dyDescent="0.25">
      <c r="B6" s="46" t="s">
        <v>577</v>
      </c>
      <c r="C6" s="48"/>
      <c r="D6" s="58"/>
      <c r="E6" s="58"/>
      <c r="F6" s="58"/>
      <c r="G6" s="59"/>
    </row>
    <row r="7" spans="1:7" ht="15.75" thickBot="1" x14ac:dyDescent="0.3">
      <c r="B7" s="45" t="s">
        <v>573</v>
      </c>
      <c r="C7" s="41" t="s">
        <v>640</v>
      </c>
      <c r="D7" s="85"/>
      <c r="E7" s="86"/>
      <c r="F7" s="40"/>
      <c r="G7" s="87"/>
    </row>
    <row r="8" spans="1:7" x14ac:dyDescent="0.25">
      <c r="B8" s="53" t="s">
        <v>574</v>
      </c>
      <c r="C8" s="88" t="s">
        <v>550</v>
      </c>
      <c r="D8" s="89">
        <v>0</v>
      </c>
      <c r="E8" s="89">
        <v>0</v>
      </c>
      <c r="F8" s="54">
        <f t="shared" ref="F8:F9" si="0">E8-D8</f>
        <v>0</v>
      </c>
      <c r="G8" s="18"/>
    </row>
    <row r="9" spans="1:7" ht="15.75" thickBot="1" x14ac:dyDescent="0.3">
      <c r="B9" s="55" t="s">
        <v>656</v>
      </c>
      <c r="C9" s="90" t="s">
        <v>550</v>
      </c>
      <c r="D9" s="91">
        <v>0</v>
      </c>
      <c r="E9" s="91">
        <v>0</v>
      </c>
      <c r="F9" s="92">
        <f t="shared" si="0"/>
        <v>0</v>
      </c>
      <c r="G9" s="19"/>
    </row>
    <row r="10" spans="1:7" x14ac:dyDescent="0.25">
      <c r="B10" s="53" t="s">
        <v>575</v>
      </c>
      <c r="C10" s="88" t="s">
        <v>550</v>
      </c>
      <c r="D10" s="93">
        <v>0</v>
      </c>
      <c r="E10" s="93">
        <v>0</v>
      </c>
      <c r="F10" s="54">
        <f>E10-D10</f>
        <v>0</v>
      </c>
      <c r="G10" s="18"/>
    </row>
    <row r="11" spans="1:7" ht="15.75" thickBot="1" x14ac:dyDescent="0.3">
      <c r="B11" s="55" t="s">
        <v>657</v>
      </c>
      <c r="C11" s="90" t="s">
        <v>550</v>
      </c>
      <c r="D11" s="91">
        <v>0</v>
      </c>
      <c r="E11" s="91">
        <v>0</v>
      </c>
      <c r="F11" s="92">
        <f t="shared" ref="F11" si="1">E11-D11</f>
        <v>0</v>
      </c>
      <c r="G11" s="19"/>
    </row>
    <row r="12" spans="1:7" x14ac:dyDescent="0.25">
      <c r="B12" s="45" t="s">
        <v>576</v>
      </c>
      <c r="C12" s="41" t="s">
        <v>550</v>
      </c>
      <c r="D12" s="15">
        <v>0</v>
      </c>
      <c r="E12" s="15">
        <v>0</v>
      </c>
      <c r="F12" s="40">
        <f>E12-D12</f>
        <v>0</v>
      </c>
      <c r="G12" s="16"/>
    </row>
    <row r="13" spans="1:7" ht="15.75" thickBot="1" x14ac:dyDescent="0.3">
      <c r="B13" s="50" t="s">
        <v>658</v>
      </c>
      <c r="C13" s="51" t="s">
        <v>550</v>
      </c>
      <c r="D13" s="91">
        <v>0</v>
      </c>
      <c r="E13" s="91">
        <v>0</v>
      </c>
      <c r="F13" s="52">
        <f t="shared" ref="F13" si="2">E13-D13</f>
        <v>0</v>
      </c>
      <c r="G13" s="17"/>
    </row>
    <row r="14" spans="1:7" x14ac:dyDescent="0.25">
      <c r="C14" s="41"/>
      <c r="D14" s="47"/>
      <c r="F14" s="42"/>
      <c r="G14" s="44"/>
    </row>
    <row r="15" spans="1:7" ht="15.75" thickBot="1" x14ac:dyDescent="0.3"/>
    <row r="16" spans="1:7" x14ac:dyDescent="0.25">
      <c r="B16" s="94" t="s">
        <v>652</v>
      </c>
      <c r="C16" s="95" t="s">
        <v>653</v>
      </c>
      <c r="D16" s="95" t="s">
        <v>654</v>
      </c>
      <c r="E16" s="96"/>
      <c r="F16" s="96"/>
      <c r="G16" s="98"/>
    </row>
    <row r="17" spans="2:7" ht="97.5" customHeight="1" x14ac:dyDescent="0.25">
      <c r="B17" s="43" t="s">
        <v>650</v>
      </c>
      <c r="C17" s="39" t="s">
        <v>651</v>
      </c>
      <c r="D17" s="145" t="s">
        <v>661</v>
      </c>
      <c r="E17" s="145"/>
      <c r="F17" s="145"/>
      <c r="G17" s="146"/>
    </row>
    <row r="18" spans="2:7" ht="99" customHeight="1" thickBot="1" x14ac:dyDescent="0.3">
      <c r="B18" s="55" t="s">
        <v>655</v>
      </c>
      <c r="C18" s="97" t="s">
        <v>660</v>
      </c>
      <c r="D18" s="147" t="s">
        <v>659</v>
      </c>
      <c r="E18" s="147"/>
      <c r="F18" s="147"/>
      <c r="G18" s="148"/>
    </row>
    <row r="19" spans="2:7" x14ac:dyDescent="0.25">
      <c r="E19" s="13"/>
    </row>
  </sheetData>
  <sheetProtection algorithmName="SHA-512" hashValue="+r0vtRbwcOr+4ieBCmba4SLFAzfeIzLlxgGm/gO4WWqgL/sIj6LnENNydZa737x11esfiynolPiXLJdzutlrlw==" saltValue="9M0fJM+AEY0rnm0B9gxlgw==" spinCount="100000" sheet="1" objects="1" scenarios="1"/>
  <mergeCells count="3">
    <mergeCell ref="A1:B1"/>
    <mergeCell ref="D17:G17"/>
    <mergeCell ref="D18:G18"/>
  </mergeCells>
  <dataValidations count="6">
    <dataValidation type="whole" allowBlank="1" showInputMessage="1" showErrorMessage="1" sqref="D8 D10:E10 D12:E12" xr:uid="{D376DC58-E9B6-44C3-8B56-36F6ED2A54CD}">
      <formula1>0</formula1>
      <formula2>200</formula2>
    </dataValidation>
    <dataValidation type="date" allowBlank="1" showInputMessage="1" showErrorMessage="1" promptTitle="Date of Headcount and FTE Values" prompt="The date should be the date of the employee headcount and FTE count.  Use the Comments column to explain any changes to staffing._x000a__x000a_Please enter a date between 1/1/2024 and 12/31/2030." sqref="D7" xr:uid="{1985D528-2D57-458E-A953-37C7949662FD}">
      <formula1>45292</formula1>
      <formula2>47848</formula2>
    </dataValidation>
    <dataValidation allowBlank="1" showInputMessage="1" showErrorMessage="1" promptTitle="FTE Allocation - School Choice" prompt="If your parish school participates in School Choice, please enter the FTE amount for the parish and for the school on separate lines." sqref="B9 B11" xr:uid="{0629B960-88EA-449D-8029-C383B674C5B2}"/>
    <dataValidation type="whole" allowBlank="1" showInputMessage="1" showErrorMessage="1" sqref="E8" xr:uid="{D5A62932-964B-45E1-9C03-834474AA0E9E}">
      <formula1>0</formula1>
      <formula2>20</formula2>
    </dataValidation>
    <dataValidation type="decimal" allowBlank="1" showInputMessage="1" showErrorMessage="1" sqref="D9:E9" xr:uid="{E9711640-0C5F-441D-ADD1-624BD2C64ADD}">
      <formula1>0</formula1>
      <formula2>20</formula2>
    </dataValidation>
    <dataValidation type="decimal" allowBlank="1" showInputMessage="1" showErrorMessage="1" sqref="D11:E11 D13:E13" xr:uid="{46AB0485-247F-4FBC-A89C-A6B010F4B51A}">
      <formula1>0</formula1>
      <formula2>200</formula2>
    </dataValidation>
  </dataValidations>
  <hyperlinks>
    <hyperlink ref="A1" location="'Table of Contents'!D1" display="RETURN TO TABLE OF CONTENTS" xr:uid="{ADB14C03-8BC8-4514-93D0-E13468BBAE1E}"/>
  </hyperlinks>
  <pageMargins left="0.7" right="0.7" top="0.75" bottom="0.75" header="0.3" footer="0.3"/>
  <pageSetup scale="69" orientation="landscape" horizontalDpi="1200" verticalDpi="1200" r:id="rId1"/>
  <headerFooter>
    <oddHeader>&amp;L&amp;F
&amp;A&amp;R&amp;D
&amp;T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4AFC-48D0-44C5-8532-88C2224E8CFE}">
  <sheetPr codeName="Sheet3">
    <tabColor rgb="FFFFFF00"/>
    <pageSetUpPr fitToPage="1"/>
  </sheetPr>
  <dimension ref="A1:I42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3.7109375" style="150" customWidth="1"/>
    <col min="2" max="2" width="25.140625" style="150" customWidth="1"/>
    <col min="3" max="3" width="8.140625" style="150" customWidth="1"/>
    <col min="4" max="4" width="34.5703125" style="150" customWidth="1"/>
    <col min="5" max="7" width="15.42578125" style="150" customWidth="1"/>
    <col min="8" max="8" width="60.140625" style="150" customWidth="1"/>
    <col min="9" max="9" width="16.85546875" style="151" customWidth="1"/>
    <col min="10" max="10" width="14.42578125" style="150" customWidth="1"/>
    <col min="11" max="11" width="41.7109375" style="150" customWidth="1"/>
    <col min="12" max="16384" width="9.140625" style="150"/>
  </cols>
  <sheetData>
    <row r="1" spans="1:9" x14ac:dyDescent="0.25">
      <c r="A1" s="149" t="str">
        <f>'Parish Info'!$K$2</f>
        <v>RETURN TO TABLE OF CONTENTS</v>
      </c>
      <c r="B1" s="149"/>
    </row>
    <row r="2" spans="1:9" ht="15.75" x14ac:dyDescent="0.25">
      <c r="B2" s="152" t="s">
        <v>618</v>
      </c>
      <c r="D2" s="153"/>
    </row>
    <row r="3" spans="1:9" ht="15.75" x14ac:dyDescent="0.25">
      <c r="B3" s="152" t="str">
        <f>'Drop Down Options'!K6</f>
        <v>FY 2026-27</v>
      </c>
      <c r="D3" s="153"/>
    </row>
    <row r="4" spans="1:9" ht="15.75" x14ac:dyDescent="0.25">
      <c r="B4" s="152" t="s">
        <v>553</v>
      </c>
    </row>
    <row r="5" spans="1:9" ht="15.75" x14ac:dyDescent="0.25">
      <c r="B5" s="152"/>
    </row>
    <row r="6" spans="1:9" ht="12" customHeight="1" thickBot="1" x14ac:dyDescent="0.25">
      <c r="D6" s="154"/>
      <c r="E6" s="155"/>
      <c r="F6" s="155"/>
      <c r="G6" s="155"/>
      <c r="H6" s="155"/>
      <c r="I6" s="156"/>
    </row>
    <row r="7" spans="1:9" x14ac:dyDescent="0.25">
      <c r="C7" s="157" t="s">
        <v>572</v>
      </c>
      <c r="D7" s="158"/>
      <c r="E7" s="159"/>
      <c r="F7" s="159"/>
      <c r="G7" s="160"/>
      <c r="H7" s="161"/>
      <c r="I7" s="150"/>
    </row>
    <row r="8" spans="1:9" x14ac:dyDescent="0.25">
      <c r="B8" s="162" t="s">
        <v>623</v>
      </c>
      <c r="C8" s="163" t="s">
        <v>551</v>
      </c>
      <c r="E8" s="154" t="s">
        <v>544</v>
      </c>
      <c r="F8" s="154"/>
      <c r="G8" s="83" t="s">
        <v>547</v>
      </c>
      <c r="H8" s="164"/>
      <c r="I8" s="150"/>
    </row>
    <row r="9" spans="1:9" ht="15.75" thickBot="1" x14ac:dyDescent="0.3">
      <c r="B9" s="162" t="s">
        <v>623</v>
      </c>
      <c r="C9" s="165" t="s">
        <v>552</v>
      </c>
      <c r="D9" s="166"/>
      <c r="E9" s="167" t="s">
        <v>544</v>
      </c>
      <c r="F9" s="167"/>
      <c r="G9" s="84" t="s">
        <v>547</v>
      </c>
      <c r="H9" s="164"/>
      <c r="I9" s="150"/>
    </row>
    <row r="10" spans="1:9" ht="15.75" thickBot="1" x14ac:dyDescent="0.3">
      <c r="D10" s="154"/>
      <c r="F10" s="164"/>
      <c r="I10" s="150"/>
    </row>
    <row r="11" spans="1:9" x14ac:dyDescent="0.25">
      <c r="C11" s="157" t="s">
        <v>679</v>
      </c>
      <c r="D11" s="168"/>
      <c r="E11" s="169"/>
      <c r="F11" s="169"/>
      <c r="G11" s="169"/>
      <c r="H11" s="170"/>
      <c r="I11" s="150"/>
    </row>
    <row r="12" spans="1:9" ht="54" x14ac:dyDescent="0.25">
      <c r="C12" s="171" t="s">
        <v>560</v>
      </c>
      <c r="D12" s="172" t="s">
        <v>648</v>
      </c>
      <c r="E12" s="173" t="str">
        <f>CONCATENATE("Budgeted Enrollment", "                           ",'Drop Down Options'!$K$6)</f>
        <v>Budgeted Enrollment                           FY 2026-27</v>
      </c>
      <c r="F12" s="173" t="str">
        <f>CONCATENATE("Actual Headcount", "                           ",'Drop Down Options'!$K$4)</f>
        <v>Actual Headcount                           FY 2025-26</v>
      </c>
      <c r="G12" s="173" t="s">
        <v>649</v>
      </c>
      <c r="H12" s="194" t="s">
        <v>557</v>
      </c>
      <c r="I12" s="150"/>
    </row>
    <row r="13" spans="1:9" x14ac:dyDescent="0.25">
      <c r="B13" s="162" t="s">
        <v>623</v>
      </c>
      <c r="C13" s="174">
        <v>1</v>
      </c>
      <c r="D13" s="175" t="s">
        <v>645</v>
      </c>
      <c r="E13" s="65">
        <v>0</v>
      </c>
      <c r="F13" s="63">
        <v>0</v>
      </c>
      <c r="G13" s="176">
        <f t="shared" ref="G13:G19" si="0">E13-F13</f>
        <v>0</v>
      </c>
      <c r="H13" s="20"/>
      <c r="I13" s="150"/>
    </row>
    <row r="14" spans="1:9" x14ac:dyDescent="0.25">
      <c r="B14" s="162" t="s">
        <v>623</v>
      </c>
      <c r="C14" s="174">
        <v>2</v>
      </c>
      <c r="D14" s="175" t="s">
        <v>621</v>
      </c>
      <c r="E14" s="65">
        <v>0</v>
      </c>
      <c r="F14" s="63">
        <v>0</v>
      </c>
      <c r="G14" s="177">
        <f t="shared" si="0"/>
        <v>0</v>
      </c>
      <c r="H14" s="20"/>
      <c r="I14" s="150"/>
    </row>
    <row r="15" spans="1:9" x14ac:dyDescent="0.25">
      <c r="B15" s="162" t="s">
        <v>623</v>
      </c>
      <c r="C15" s="174">
        <v>3</v>
      </c>
      <c r="D15" s="175" t="s">
        <v>622</v>
      </c>
      <c r="E15" s="65">
        <v>0</v>
      </c>
      <c r="F15" s="63">
        <v>0</v>
      </c>
      <c r="G15" s="177">
        <f t="shared" si="0"/>
        <v>0</v>
      </c>
      <c r="H15" s="20"/>
      <c r="I15" s="150"/>
    </row>
    <row r="16" spans="1:9" ht="15.75" thickBot="1" x14ac:dyDescent="0.3">
      <c r="B16" s="162" t="s">
        <v>623</v>
      </c>
      <c r="C16" s="174">
        <v>4</v>
      </c>
      <c r="D16" s="175" t="s">
        <v>546</v>
      </c>
      <c r="E16" s="66">
        <v>0</v>
      </c>
      <c r="F16" s="64">
        <v>0</v>
      </c>
      <c r="G16" s="178">
        <f t="shared" si="0"/>
        <v>0</v>
      </c>
      <c r="H16" s="20"/>
      <c r="I16" s="150"/>
    </row>
    <row r="17" spans="2:9" ht="15.75" thickBot="1" x14ac:dyDescent="0.3">
      <c r="B17" s="162" t="s">
        <v>623</v>
      </c>
      <c r="C17" s="179">
        <v>5</v>
      </c>
      <c r="D17" s="180" t="s">
        <v>646</v>
      </c>
      <c r="E17" s="181">
        <f>SUM(E13:E16)</f>
        <v>0</v>
      </c>
      <c r="F17" s="182">
        <f>SUM(F13:F16)</f>
        <v>0</v>
      </c>
      <c r="G17" s="183">
        <f t="shared" si="0"/>
        <v>0</v>
      </c>
      <c r="H17" s="20"/>
      <c r="I17" s="150"/>
    </row>
    <row r="18" spans="2:9" x14ac:dyDescent="0.25">
      <c r="B18" s="162" t="s">
        <v>623</v>
      </c>
      <c r="C18" s="184">
        <v>6</v>
      </c>
      <c r="D18" s="175" t="s">
        <v>619</v>
      </c>
      <c r="E18" s="65">
        <v>0</v>
      </c>
      <c r="F18" s="63">
        <v>0</v>
      </c>
      <c r="G18" s="177">
        <f t="shared" si="0"/>
        <v>0</v>
      </c>
      <c r="H18" s="20"/>
      <c r="I18" s="150"/>
    </row>
    <row r="19" spans="2:9" x14ac:dyDescent="0.25">
      <c r="B19" s="162" t="s">
        <v>623</v>
      </c>
      <c r="C19" s="179">
        <v>7</v>
      </c>
      <c r="D19" s="180" t="s">
        <v>620</v>
      </c>
      <c r="E19" s="185">
        <f>E17+E18</f>
        <v>0</v>
      </c>
      <c r="F19" s="186">
        <f>F17+F18</f>
        <v>0</v>
      </c>
      <c r="G19" s="187">
        <f t="shared" si="0"/>
        <v>0</v>
      </c>
      <c r="H19" s="20"/>
      <c r="I19" s="150"/>
    </row>
    <row r="20" spans="2:9" ht="15.75" thickBot="1" x14ac:dyDescent="0.3">
      <c r="B20" s="162"/>
      <c r="C20" s="188">
        <v>8</v>
      </c>
      <c r="D20" s="189" t="s">
        <v>647</v>
      </c>
      <c r="E20" s="190">
        <f>SUM(E13:E15)</f>
        <v>0</v>
      </c>
      <c r="F20" s="190">
        <f>SUM(F13:F15)</f>
        <v>0</v>
      </c>
      <c r="G20" s="191">
        <f>SUM(G13:G15)</f>
        <v>0</v>
      </c>
      <c r="H20" s="195"/>
      <c r="I20" s="150"/>
    </row>
    <row r="21" spans="2:9" ht="15.75" thickBot="1" x14ac:dyDescent="0.3"/>
    <row r="22" spans="2:9" x14ac:dyDescent="0.25">
      <c r="C22" s="157" t="s">
        <v>680</v>
      </c>
      <c r="D22" s="168"/>
      <c r="E22" s="169"/>
      <c r="F22" s="169"/>
      <c r="G22" s="169"/>
      <c r="H22" s="170"/>
    </row>
    <row r="23" spans="2:9" ht="54" x14ac:dyDescent="0.25">
      <c r="C23" s="171" t="s">
        <v>560</v>
      </c>
      <c r="D23" s="172" t="s">
        <v>648</v>
      </c>
      <c r="E23" s="173" t="str">
        <f>CONCATENATE("Budgeted Enrollment", "                           ",'Drop Down Options'!$K$6)</f>
        <v>Budgeted Enrollment                           FY 2026-27</v>
      </c>
      <c r="F23" s="173" t="str">
        <f>CONCATENATE("Actual Headcount", "                           ",'Drop Down Options'!$K$4)</f>
        <v>Actual Headcount                           FY 2025-26</v>
      </c>
      <c r="G23" s="173" t="s">
        <v>649</v>
      </c>
      <c r="H23" s="194" t="s">
        <v>557</v>
      </c>
    </row>
    <row r="24" spans="2:9" x14ac:dyDescent="0.25">
      <c r="B24" s="192" t="s">
        <v>682</v>
      </c>
      <c r="C24" s="174">
        <v>1</v>
      </c>
      <c r="D24" s="175" t="s">
        <v>645</v>
      </c>
      <c r="E24" s="65">
        <v>0</v>
      </c>
      <c r="F24" s="63">
        <v>0</v>
      </c>
      <c r="G24" s="176">
        <f t="shared" ref="G24:G30" si="1">E24-F24</f>
        <v>0</v>
      </c>
      <c r="H24" s="20"/>
    </row>
    <row r="25" spans="2:9" x14ac:dyDescent="0.25">
      <c r="B25" s="192" t="s">
        <v>682</v>
      </c>
      <c r="C25" s="174">
        <v>2</v>
      </c>
      <c r="D25" s="175" t="s">
        <v>621</v>
      </c>
      <c r="E25" s="65">
        <v>0</v>
      </c>
      <c r="F25" s="63">
        <v>0</v>
      </c>
      <c r="G25" s="177">
        <f t="shared" si="1"/>
        <v>0</v>
      </c>
      <c r="H25" s="20"/>
    </row>
    <row r="26" spans="2:9" x14ac:dyDescent="0.25">
      <c r="B26" s="192" t="s">
        <v>682</v>
      </c>
      <c r="C26" s="174">
        <v>3</v>
      </c>
      <c r="D26" s="175" t="s">
        <v>622</v>
      </c>
      <c r="E26" s="65">
        <v>0</v>
      </c>
      <c r="F26" s="63">
        <v>0</v>
      </c>
      <c r="G26" s="177">
        <f t="shared" si="1"/>
        <v>0</v>
      </c>
      <c r="H26" s="20"/>
    </row>
    <row r="27" spans="2:9" ht="15.75" thickBot="1" x14ac:dyDescent="0.3">
      <c r="B27" s="192" t="s">
        <v>682</v>
      </c>
      <c r="C27" s="174">
        <v>4</v>
      </c>
      <c r="D27" s="175" t="s">
        <v>546</v>
      </c>
      <c r="E27" s="66">
        <v>0</v>
      </c>
      <c r="F27" s="64">
        <v>0</v>
      </c>
      <c r="G27" s="178">
        <f t="shared" si="1"/>
        <v>0</v>
      </c>
      <c r="H27" s="20"/>
    </row>
    <row r="28" spans="2:9" ht="15.75" thickBot="1" x14ac:dyDescent="0.3">
      <c r="B28" s="192" t="s">
        <v>682</v>
      </c>
      <c r="C28" s="179">
        <v>5</v>
      </c>
      <c r="D28" s="180" t="s">
        <v>646</v>
      </c>
      <c r="E28" s="181">
        <f>SUM(E24:E27)</f>
        <v>0</v>
      </c>
      <c r="F28" s="182">
        <f>SUM(F24:F27)</f>
        <v>0</v>
      </c>
      <c r="G28" s="183">
        <f t="shared" si="1"/>
        <v>0</v>
      </c>
      <c r="H28" s="20"/>
    </row>
    <row r="29" spans="2:9" x14ac:dyDescent="0.25">
      <c r="B29" s="192" t="s">
        <v>682</v>
      </c>
      <c r="C29" s="184">
        <v>6</v>
      </c>
      <c r="D29" s="175" t="s">
        <v>619</v>
      </c>
      <c r="E29" s="65">
        <v>0</v>
      </c>
      <c r="F29" s="63">
        <v>0</v>
      </c>
      <c r="G29" s="177">
        <f t="shared" si="1"/>
        <v>0</v>
      </c>
      <c r="H29" s="20"/>
    </row>
    <row r="30" spans="2:9" x14ac:dyDescent="0.25">
      <c r="B30" s="192" t="s">
        <v>682</v>
      </c>
      <c r="C30" s="179">
        <v>7</v>
      </c>
      <c r="D30" s="180" t="s">
        <v>620</v>
      </c>
      <c r="E30" s="185">
        <f>E28+E29</f>
        <v>0</v>
      </c>
      <c r="F30" s="186">
        <f>F28+F29</f>
        <v>0</v>
      </c>
      <c r="G30" s="187">
        <f t="shared" si="1"/>
        <v>0</v>
      </c>
      <c r="H30" s="20"/>
    </row>
    <row r="31" spans="2:9" ht="15.75" thickBot="1" x14ac:dyDescent="0.3">
      <c r="B31" s="192"/>
      <c r="C31" s="188">
        <v>8</v>
      </c>
      <c r="D31" s="189" t="s">
        <v>647</v>
      </c>
      <c r="E31" s="190">
        <f>SUM(E24:E26)</f>
        <v>0</v>
      </c>
      <c r="F31" s="190">
        <f>SUM(F24:F26)</f>
        <v>0</v>
      </c>
      <c r="G31" s="191">
        <f>SUM(G24:G26)</f>
        <v>0</v>
      </c>
      <c r="H31" s="195"/>
    </row>
    <row r="32" spans="2:9" ht="15.75" thickBot="1" x14ac:dyDescent="0.3"/>
    <row r="33" spans="2:8" x14ac:dyDescent="0.25">
      <c r="C33" s="157" t="s">
        <v>681</v>
      </c>
      <c r="D33" s="168"/>
      <c r="E33" s="169"/>
      <c r="F33" s="169"/>
      <c r="G33" s="169"/>
      <c r="H33" s="170"/>
    </row>
    <row r="34" spans="2:8" ht="54" x14ac:dyDescent="0.25">
      <c r="C34" s="171" t="s">
        <v>560</v>
      </c>
      <c r="D34" s="172" t="s">
        <v>648</v>
      </c>
      <c r="E34" s="173" t="str">
        <f>CONCATENATE("Budgeted Enrollment", "                           ",'Drop Down Options'!$K$6)</f>
        <v>Budgeted Enrollment                           FY 2026-27</v>
      </c>
      <c r="F34" s="173" t="str">
        <f>CONCATENATE("Actual Headcount", "                           ",'Drop Down Options'!$K$4)</f>
        <v>Actual Headcount                           FY 2025-26</v>
      </c>
      <c r="G34" s="173" t="s">
        <v>649</v>
      </c>
      <c r="H34" s="194" t="s">
        <v>557</v>
      </c>
    </row>
    <row r="35" spans="2:8" x14ac:dyDescent="0.25">
      <c r="B35" s="193" t="s">
        <v>683</v>
      </c>
      <c r="C35" s="174">
        <v>1</v>
      </c>
      <c r="D35" s="175" t="s">
        <v>645</v>
      </c>
      <c r="E35" s="65">
        <v>0</v>
      </c>
      <c r="F35" s="63">
        <v>0</v>
      </c>
      <c r="G35" s="176">
        <f t="shared" ref="G35:G41" si="2">E35-F35</f>
        <v>0</v>
      </c>
      <c r="H35" s="20"/>
    </row>
    <row r="36" spans="2:8" x14ac:dyDescent="0.25">
      <c r="B36" s="193" t="s">
        <v>683</v>
      </c>
      <c r="C36" s="174">
        <v>2</v>
      </c>
      <c r="D36" s="175" t="s">
        <v>621</v>
      </c>
      <c r="E36" s="65">
        <v>0</v>
      </c>
      <c r="F36" s="63">
        <v>0</v>
      </c>
      <c r="G36" s="177">
        <f t="shared" si="2"/>
        <v>0</v>
      </c>
      <c r="H36" s="20"/>
    </row>
    <row r="37" spans="2:8" x14ac:dyDescent="0.25">
      <c r="B37" s="193" t="s">
        <v>683</v>
      </c>
      <c r="C37" s="174">
        <v>3</v>
      </c>
      <c r="D37" s="175" t="s">
        <v>622</v>
      </c>
      <c r="E37" s="65">
        <v>0</v>
      </c>
      <c r="F37" s="63">
        <v>0</v>
      </c>
      <c r="G37" s="177">
        <f t="shared" si="2"/>
        <v>0</v>
      </c>
      <c r="H37" s="20"/>
    </row>
    <row r="38" spans="2:8" ht="15.75" thickBot="1" x14ac:dyDescent="0.3">
      <c r="B38" s="193" t="s">
        <v>683</v>
      </c>
      <c r="C38" s="174">
        <v>4</v>
      </c>
      <c r="D38" s="175" t="s">
        <v>546</v>
      </c>
      <c r="E38" s="66">
        <v>0</v>
      </c>
      <c r="F38" s="64">
        <v>0</v>
      </c>
      <c r="G38" s="178">
        <f t="shared" si="2"/>
        <v>0</v>
      </c>
      <c r="H38" s="20"/>
    </row>
    <row r="39" spans="2:8" ht="15.75" thickBot="1" x14ac:dyDescent="0.3">
      <c r="B39" s="193" t="s">
        <v>683</v>
      </c>
      <c r="C39" s="179">
        <v>5</v>
      </c>
      <c r="D39" s="180" t="s">
        <v>646</v>
      </c>
      <c r="E39" s="181">
        <f>SUM(E35:E38)</f>
        <v>0</v>
      </c>
      <c r="F39" s="182">
        <f>SUM(F35:F38)</f>
        <v>0</v>
      </c>
      <c r="G39" s="183">
        <f t="shared" si="2"/>
        <v>0</v>
      </c>
      <c r="H39" s="20"/>
    </row>
    <row r="40" spans="2:8" x14ac:dyDescent="0.25">
      <c r="B40" s="193" t="s">
        <v>683</v>
      </c>
      <c r="C40" s="184">
        <v>6</v>
      </c>
      <c r="D40" s="175" t="s">
        <v>619</v>
      </c>
      <c r="E40" s="65">
        <v>0</v>
      </c>
      <c r="F40" s="63">
        <v>0</v>
      </c>
      <c r="G40" s="177">
        <f t="shared" si="2"/>
        <v>0</v>
      </c>
      <c r="H40" s="20"/>
    </row>
    <row r="41" spans="2:8" x14ac:dyDescent="0.25">
      <c r="B41" s="193" t="s">
        <v>683</v>
      </c>
      <c r="C41" s="179">
        <v>7</v>
      </c>
      <c r="D41" s="180" t="s">
        <v>620</v>
      </c>
      <c r="E41" s="185">
        <f>E39+E40</f>
        <v>0</v>
      </c>
      <c r="F41" s="186">
        <f>F39+F40</f>
        <v>0</v>
      </c>
      <c r="G41" s="187">
        <f t="shared" si="2"/>
        <v>0</v>
      </c>
      <c r="H41" s="20"/>
    </row>
    <row r="42" spans="2:8" ht="15.75" thickBot="1" x14ac:dyDescent="0.3">
      <c r="B42" s="193"/>
      <c r="C42" s="188">
        <v>8</v>
      </c>
      <c r="D42" s="189" t="s">
        <v>647</v>
      </c>
      <c r="E42" s="190">
        <f>SUM(E35:E37)</f>
        <v>0</v>
      </c>
      <c r="F42" s="190">
        <f>SUM(F35:F37)</f>
        <v>0</v>
      </c>
      <c r="G42" s="191">
        <f>SUM(G35:G37)</f>
        <v>0</v>
      </c>
      <c r="H42" s="195"/>
    </row>
  </sheetData>
  <sheetProtection algorithmName="SHA-512" hashValue="3+As4naTc4waWjEz50Hm8IjWf3Xxfe9GcaYTNBq5rLRvcwJj/wSgLRs6bL/Nu0Z38rncmGS+zGkO7lYL8fU6zQ==" saltValue="wLE8MgfRLR+uUX9CkTpOJQ==" spinCount="100000" sheet="1" formatCells="0" formatColumns="0" formatRows="0"/>
  <mergeCells count="1">
    <mergeCell ref="A1:B1"/>
  </mergeCells>
  <dataValidations count="2">
    <dataValidation type="whole" allowBlank="1" showInputMessage="1" showErrorMessage="1" sqref="E13:F15 E18:G20 E24:F26 E29:G31 E35:F37 E40:G42" xr:uid="{E2B9B26C-82E0-4C5C-B1A9-B1932D964883}">
      <formula1>0</formula1>
      <formula2>1500</formula2>
    </dataValidation>
    <dataValidation type="whole" allowBlank="1" showInputMessage="1" showErrorMessage="1" sqref="E16:F16 E27:F27 E38:F38" xr:uid="{55CAAAD5-1FBF-4671-A356-6B673F037748}">
      <formula1>0</formula1>
      <formula2>10000</formula2>
    </dataValidation>
  </dataValidations>
  <hyperlinks>
    <hyperlink ref="A1" location="'Table of Contents'!D1" display="RETURN TO TABLE OF CONTENTS" xr:uid="{6419CBF7-9677-46E2-9D26-AF362D2AF819}"/>
  </hyperlinks>
  <pageMargins left="0.7" right="0.7" top="0.75" bottom="0.75" header="0.3" footer="0.3"/>
  <pageSetup scale="62" orientation="landscape" horizontalDpi="1200" verticalDpi="1200" r:id="rId1"/>
  <headerFooter>
    <oddHeader>&amp;L&amp;F
&amp;A&amp;R&amp;D
&amp;T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9F8499-B2AC-4688-B210-9D478D352D23}">
          <x14:formula1>
            <xm:f>'Drop Down Options'!$G$2:$G$5</xm:f>
          </x14:formula1>
          <xm:sqref>F10:F11 G8:H9 F22 F33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5C64-F52D-4C8A-BC58-C89E7AAD8603}">
  <sheetPr codeName="Sheet5"/>
  <dimension ref="B1:K14"/>
  <sheetViews>
    <sheetView workbookViewId="0">
      <selection activeCell="B2" sqref="B2"/>
    </sheetView>
  </sheetViews>
  <sheetFormatPr defaultRowHeight="15" x14ac:dyDescent="0.25"/>
  <cols>
    <col min="1" max="1" width="3.42578125" customWidth="1"/>
    <col min="2" max="2" width="22.42578125" style="9" bestFit="1" customWidth="1"/>
    <col min="3" max="3" width="21.140625" style="9" bestFit="1" customWidth="1"/>
    <col min="4" max="4" width="13.140625" style="9" customWidth="1"/>
    <col min="5" max="6" width="9.140625" style="9"/>
    <col min="7" max="7" width="16" bestFit="1" customWidth="1"/>
    <col min="8" max="8" width="31.42578125" customWidth="1"/>
    <col min="9" max="10" width="26.7109375" hidden="1" customWidth="1"/>
    <col min="11" max="11" width="25.28515625" customWidth="1"/>
  </cols>
  <sheetData>
    <row r="1" spans="2:11" x14ac:dyDescent="0.25">
      <c r="B1" s="9" t="s">
        <v>569</v>
      </c>
      <c r="C1" s="9" t="s">
        <v>570</v>
      </c>
    </row>
    <row r="2" spans="2:11" ht="30" x14ac:dyDescent="0.25">
      <c r="B2" s="6" t="s">
        <v>530</v>
      </c>
      <c r="C2" s="6" t="s">
        <v>579</v>
      </c>
      <c r="D2" s="6" t="s">
        <v>545</v>
      </c>
      <c r="E2" s="12" t="s">
        <v>558</v>
      </c>
      <c r="F2" s="6" t="s">
        <v>543</v>
      </c>
      <c r="G2" s="6" t="s">
        <v>547</v>
      </c>
      <c r="H2" s="6" t="s">
        <v>553</v>
      </c>
      <c r="I2" s="6" t="s">
        <v>571</v>
      </c>
      <c r="J2" s="6" t="s">
        <v>571</v>
      </c>
      <c r="K2" s="6" t="s">
        <v>580</v>
      </c>
    </row>
    <row r="3" spans="2:11" x14ac:dyDescent="0.25">
      <c r="B3" s="10" t="s">
        <v>532</v>
      </c>
      <c r="C3" s="11">
        <v>2026</v>
      </c>
      <c r="D3" s="10" t="str">
        <f>RIGHT(B3,3)</f>
        <v>Jan</v>
      </c>
      <c r="E3" s="9">
        <v>7</v>
      </c>
      <c r="F3" s="9">
        <v>1</v>
      </c>
      <c r="G3" s="9" t="s">
        <v>548</v>
      </c>
      <c r="H3" t="s">
        <v>556</v>
      </c>
      <c r="K3" s="9">
        <v>2025</v>
      </c>
    </row>
    <row r="4" spans="2:11" x14ac:dyDescent="0.25">
      <c r="B4" s="11" t="s">
        <v>533</v>
      </c>
      <c r="C4" s="11">
        <v>2026</v>
      </c>
      <c r="D4" s="10" t="str">
        <f t="shared" ref="D4:D14" si="0">RIGHT(B4,3)</f>
        <v>Feb</v>
      </c>
      <c r="E4" s="9">
        <v>8</v>
      </c>
      <c r="F4" s="9">
        <v>2</v>
      </c>
      <c r="G4" s="9" t="s">
        <v>549</v>
      </c>
      <c r="H4" t="s">
        <v>554</v>
      </c>
      <c r="K4" s="9" t="s">
        <v>613</v>
      </c>
    </row>
    <row r="5" spans="2:11" x14ac:dyDescent="0.25">
      <c r="B5" s="11" t="s">
        <v>534</v>
      </c>
      <c r="C5" s="11">
        <v>2026</v>
      </c>
      <c r="D5" s="10" t="str">
        <f t="shared" si="0"/>
        <v>Mar</v>
      </c>
      <c r="E5" s="9">
        <v>9</v>
      </c>
      <c r="F5" s="9">
        <v>3</v>
      </c>
      <c r="G5" s="9" t="s">
        <v>15</v>
      </c>
      <c r="H5" t="s">
        <v>555</v>
      </c>
      <c r="K5" s="6" t="s">
        <v>581</v>
      </c>
    </row>
    <row r="6" spans="2:11" x14ac:dyDescent="0.25">
      <c r="B6" s="11" t="s">
        <v>535</v>
      </c>
      <c r="C6" s="11">
        <v>2026</v>
      </c>
      <c r="D6" s="10" t="str">
        <f t="shared" si="0"/>
        <v>Apr</v>
      </c>
      <c r="E6" s="9">
        <v>10</v>
      </c>
      <c r="F6" s="9">
        <v>4</v>
      </c>
      <c r="G6" s="9"/>
      <c r="H6" t="s">
        <v>617</v>
      </c>
      <c r="K6" s="9" t="s">
        <v>672</v>
      </c>
    </row>
    <row r="7" spans="2:11" x14ac:dyDescent="0.25">
      <c r="B7" s="11" t="s">
        <v>531</v>
      </c>
      <c r="C7" s="11">
        <v>2026</v>
      </c>
      <c r="D7" s="10" t="str">
        <f t="shared" si="0"/>
        <v>May</v>
      </c>
      <c r="E7" s="9">
        <v>11</v>
      </c>
      <c r="F7" s="9">
        <v>5</v>
      </c>
      <c r="G7" s="9"/>
    </row>
    <row r="8" spans="2:11" x14ac:dyDescent="0.25">
      <c r="B8" s="11" t="s">
        <v>536</v>
      </c>
      <c r="C8" s="11">
        <v>2026</v>
      </c>
      <c r="D8" s="10" t="str">
        <f t="shared" si="0"/>
        <v>Jun</v>
      </c>
      <c r="E8" s="9">
        <v>12</v>
      </c>
      <c r="F8" s="9">
        <v>6</v>
      </c>
      <c r="G8" s="9"/>
    </row>
    <row r="9" spans="2:11" x14ac:dyDescent="0.25">
      <c r="B9" s="11" t="s">
        <v>537</v>
      </c>
      <c r="C9" s="11">
        <v>2025</v>
      </c>
      <c r="D9" s="10" t="str">
        <f t="shared" si="0"/>
        <v>Jul</v>
      </c>
      <c r="E9" s="9">
        <v>1</v>
      </c>
      <c r="F9" s="9">
        <v>7</v>
      </c>
    </row>
    <row r="10" spans="2:11" x14ac:dyDescent="0.25">
      <c r="B10" s="11" t="s">
        <v>538</v>
      </c>
      <c r="C10" s="11">
        <v>2025</v>
      </c>
      <c r="D10" s="10" t="str">
        <f t="shared" si="0"/>
        <v>Aug</v>
      </c>
      <c r="E10" s="9">
        <v>2</v>
      </c>
      <c r="F10" s="9">
        <v>8</v>
      </c>
    </row>
    <row r="11" spans="2:11" x14ac:dyDescent="0.25">
      <c r="B11" s="11" t="s">
        <v>539</v>
      </c>
      <c r="C11" s="11">
        <v>2025</v>
      </c>
      <c r="D11" s="10" t="str">
        <f t="shared" si="0"/>
        <v>Sep</v>
      </c>
      <c r="E11" s="9">
        <v>3</v>
      </c>
      <c r="F11" s="9">
        <v>9</v>
      </c>
    </row>
    <row r="12" spans="2:11" x14ac:dyDescent="0.25">
      <c r="B12" s="10" t="s">
        <v>540</v>
      </c>
      <c r="C12" s="11">
        <v>2025</v>
      </c>
      <c r="D12" s="10" t="str">
        <f t="shared" si="0"/>
        <v>Oct</v>
      </c>
      <c r="E12" s="9">
        <v>4</v>
      </c>
      <c r="F12" s="9">
        <v>10</v>
      </c>
    </row>
    <row r="13" spans="2:11" x14ac:dyDescent="0.25">
      <c r="B13" s="11" t="s">
        <v>541</v>
      </c>
      <c r="C13" s="11">
        <v>2025</v>
      </c>
      <c r="D13" s="10" t="str">
        <f t="shared" si="0"/>
        <v>Nov</v>
      </c>
      <c r="E13" s="9">
        <v>5</v>
      </c>
      <c r="F13" s="9">
        <v>11</v>
      </c>
    </row>
    <row r="14" spans="2:11" x14ac:dyDescent="0.25">
      <c r="B14" s="11" t="s">
        <v>542</v>
      </c>
      <c r="C14" s="11">
        <v>2025</v>
      </c>
      <c r="D14" s="10" t="str">
        <f t="shared" si="0"/>
        <v>Dec</v>
      </c>
      <c r="E14" s="9">
        <v>6</v>
      </c>
      <c r="F14" s="9">
        <v>12</v>
      </c>
    </row>
  </sheetData>
  <sheetProtection algorithmName="SHA-512" hashValue="yHhDmgzqSo2kVWvFXcgq97uo2Jv7vuYsiWbwnwi1SQNB4RPjdq2DqPYolQ6faLFZbHifGhvTYynZH8SPf0DyBA==" saltValue="2eirHdqh35PEuFxg1gFjv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51C03-805D-4C09-B187-2AA9E4AB5BA0}">
  <sheetPr codeName="Sheet17"/>
  <dimension ref="B1:K203"/>
  <sheetViews>
    <sheetView workbookViewId="0">
      <pane ySplit="1" topLeftCell="A2" activePane="bottomLeft" state="frozen"/>
      <selection pane="bottomLeft" activeCell="B1" sqref="B1"/>
    </sheetView>
  </sheetViews>
  <sheetFormatPr defaultColWidth="9.140625" defaultRowHeight="12.75" x14ac:dyDescent="0.2"/>
  <cols>
    <col min="1" max="1" width="4.7109375" style="2" customWidth="1"/>
    <col min="2" max="2" width="18.5703125" style="2" customWidth="1"/>
    <col min="3" max="3" width="33.5703125" style="4" bestFit="1" customWidth="1"/>
    <col min="4" max="7" width="21.140625" style="4" customWidth="1"/>
    <col min="8" max="8" width="18.5703125" style="2" customWidth="1"/>
    <col min="9" max="9" width="40.28515625" style="2" customWidth="1"/>
    <col min="10" max="10" width="18.5703125" style="2" customWidth="1"/>
    <col min="11" max="11" width="43" style="2" bestFit="1" customWidth="1"/>
    <col min="12" max="15" width="18.5703125" style="2" customWidth="1"/>
    <col min="16" max="16384" width="9.140625" style="2"/>
  </cols>
  <sheetData>
    <row r="1" spans="2:11" x14ac:dyDescent="0.2">
      <c r="B1" s="1" t="s">
        <v>2</v>
      </c>
      <c r="C1" s="1" t="s">
        <v>0</v>
      </c>
      <c r="D1" s="29" t="s">
        <v>609</v>
      </c>
      <c r="E1" s="1" t="s">
        <v>1</v>
      </c>
      <c r="F1" s="1" t="s">
        <v>3</v>
      </c>
      <c r="G1" s="1" t="s">
        <v>4</v>
      </c>
      <c r="I1" s="3" t="s">
        <v>5</v>
      </c>
      <c r="K1" s="2" t="s">
        <v>632</v>
      </c>
    </row>
    <row r="2" spans="2:11" ht="15.75" x14ac:dyDescent="0.25">
      <c r="B2" s="2" t="s">
        <v>6</v>
      </c>
      <c r="C2" s="4" t="s">
        <v>7</v>
      </c>
      <c r="D2" s="4" t="s">
        <v>610</v>
      </c>
      <c r="E2" s="4" t="s">
        <v>8</v>
      </c>
      <c r="F2" s="4" t="s">
        <v>9</v>
      </c>
      <c r="G2" s="4" t="s">
        <v>10</v>
      </c>
      <c r="I2" s="5" t="s">
        <v>11</v>
      </c>
      <c r="K2" s="2" t="s">
        <v>629</v>
      </c>
    </row>
    <row r="3" spans="2:11" ht="15.75" x14ac:dyDescent="0.25">
      <c r="B3" s="2" t="s">
        <v>12</v>
      </c>
      <c r="C3" s="4" t="s">
        <v>13</v>
      </c>
      <c r="D3" s="4" t="s">
        <v>610</v>
      </c>
      <c r="E3" s="4" t="s">
        <v>14</v>
      </c>
      <c r="F3" s="4" t="s">
        <v>9</v>
      </c>
      <c r="G3" s="4" t="s">
        <v>10</v>
      </c>
      <c r="I3" s="5" t="s">
        <v>15</v>
      </c>
      <c r="K3" s="2" t="s">
        <v>631</v>
      </c>
    </row>
    <row r="4" spans="2:11" ht="15.75" x14ac:dyDescent="0.25">
      <c r="B4" s="2" t="s">
        <v>16</v>
      </c>
      <c r="C4" s="4" t="s">
        <v>17</v>
      </c>
      <c r="D4" s="4" t="s">
        <v>610</v>
      </c>
      <c r="E4" s="4" t="s">
        <v>18</v>
      </c>
      <c r="F4" s="4" t="s">
        <v>9</v>
      </c>
      <c r="G4" s="4" t="s">
        <v>19</v>
      </c>
      <c r="I4" s="5" t="s">
        <v>20</v>
      </c>
      <c r="K4" s="2" t="s">
        <v>630</v>
      </c>
    </row>
    <row r="5" spans="2:11" ht="15.75" x14ac:dyDescent="0.25">
      <c r="B5" s="2" t="s">
        <v>21</v>
      </c>
      <c r="C5" s="4" t="s">
        <v>17</v>
      </c>
      <c r="D5" s="4" t="s">
        <v>610</v>
      </c>
      <c r="E5" s="4" t="s">
        <v>22</v>
      </c>
      <c r="F5" s="4" t="s">
        <v>9</v>
      </c>
      <c r="G5" s="4" t="s">
        <v>10</v>
      </c>
      <c r="I5" s="5" t="s">
        <v>23</v>
      </c>
      <c r="K5" s="2" t="s">
        <v>633</v>
      </c>
    </row>
    <row r="6" spans="2:11" ht="15.75" x14ac:dyDescent="0.25">
      <c r="B6" s="2" t="s">
        <v>24</v>
      </c>
      <c r="C6" s="4" t="s">
        <v>25</v>
      </c>
      <c r="D6" s="4" t="s">
        <v>610</v>
      </c>
      <c r="E6" s="4" t="s">
        <v>26</v>
      </c>
      <c r="F6" s="4" t="s">
        <v>9</v>
      </c>
      <c r="G6" s="4" t="s">
        <v>10</v>
      </c>
      <c r="I6" s="5" t="s">
        <v>27</v>
      </c>
    </row>
    <row r="7" spans="2:11" ht="15.75" x14ac:dyDescent="0.25">
      <c r="B7" s="2" t="s">
        <v>28</v>
      </c>
      <c r="C7" s="4" t="s">
        <v>29</v>
      </c>
      <c r="D7" s="4" t="s">
        <v>610</v>
      </c>
      <c r="E7" s="4" t="s">
        <v>30</v>
      </c>
      <c r="F7" s="4" t="s">
        <v>9</v>
      </c>
      <c r="G7" s="4" t="s">
        <v>10</v>
      </c>
      <c r="I7" s="5" t="s">
        <v>31</v>
      </c>
    </row>
    <row r="8" spans="2:11" ht="15.75" x14ac:dyDescent="0.25">
      <c r="B8" s="2" t="s">
        <v>32</v>
      </c>
      <c r="C8" s="4" t="s">
        <v>33</v>
      </c>
      <c r="D8" s="4" t="s">
        <v>610</v>
      </c>
      <c r="E8" s="4" t="s">
        <v>34</v>
      </c>
      <c r="F8" s="4" t="s">
        <v>9</v>
      </c>
      <c r="G8" s="4" t="s">
        <v>10</v>
      </c>
      <c r="I8" s="5" t="s">
        <v>35</v>
      </c>
    </row>
    <row r="9" spans="2:11" ht="15.75" x14ac:dyDescent="0.25">
      <c r="B9" s="2" t="s">
        <v>36</v>
      </c>
      <c r="C9" s="4" t="s">
        <v>37</v>
      </c>
      <c r="D9" s="4" t="s">
        <v>610</v>
      </c>
      <c r="E9" s="4" t="s">
        <v>38</v>
      </c>
      <c r="F9" s="4" t="s">
        <v>9</v>
      </c>
      <c r="G9" s="4" t="s">
        <v>10</v>
      </c>
      <c r="I9" s="5" t="s">
        <v>39</v>
      </c>
    </row>
    <row r="10" spans="2:11" ht="15.75" x14ac:dyDescent="0.25">
      <c r="B10" s="2" t="s">
        <v>40</v>
      </c>
      <c r="C10" s="4" t="s">
        <v>41</v>
      </c>
      <c r="D10" s="4" t="s">
        <v>610</v>
      </c>
      <c r="E10" s="4" t="s">
        <v>42</v>
      </c>
      <c r="F10" s="4" t="s">
        <v>9</v>
      </c>
      <c r="G10" s="4" t="s">
        <v>10</v>
      </c>
      <c r="I10" s="5" t="s">
        <v>43</v>
      </c>
    </row>
    <row r="11" spans="2:11" ht="15.75" x14ac:dyDescent="0.25">
      <c r="B11" s="2" t="s">
        <v>44</v>
      </c>
      <c r="C11" s="4" t="s">
        <v>45</v>
      </c>
      <c r="D11" s="4" t="s">
        <v>610</v>
      </c>
      <c r="E11" s="4" t="s">
        <v>46</v>
      </c>
      <c r="F11" s="4" t="s">
        <v>9</v>
      </c>
      <c r="G11" s="4" t="s">
        <v>10</v>
      </c>
      <c r="I11" s="5" t="s">
        <v>47</v>
      </c>
    </row>
    <row r="12" spans="2:11" ht="15.75" x14ac:dyDescent="0.25">
      <c r="B12" s="2" t="s">
        <v>48</v>
      </c>
      <c r="C12" s="4" t="s">
        <v>49</v>
      </c>
      <c r="D12" s="4" t="s">
        <v>610</v>
      </c>
      <c r="E12" s="4" t="s">
        <v>50</v>
      </c>
      <c r="F12" s="4" t="s">
        <v>9</v>
      </c>
      <c r="G12" s="4" t="s">
        <v>10</v>
      </c>
      <c r="I12" s="5" t="s">
        <v>51</v>
      </c>
    </row>
    <row r="13" spans="2:11" ht="15.75" x14ac:dyDescent="0.25">
      <c r="B13" s="2" t="s">
        <v>52</v>
      </c>
      <c r="C13" s="4" t="s">
        <v>53</v>
      </c>
      <c r="D13" s="4" t="s">
        <v>610</v>
      </c>
      <c r="E13" s="4" t="s">
        <v>54</v>
      </c>
      <c r="F13" s="4" t="s">
        <v>9</v>
      </c>
      <c r="G13" s="4" t="s">
        <v>10</v>
      </c>
      <c r="I13" s="5" t="s">
        <v>55</v>
      </c>
    </row>
    <row r="14" spans="2:11" ht="15.75" x14ac:dyDescent="0.25">
      <c r="B14" s="2" t="s">
        <v>568</v>
      </c>
      <c r="C14" s="4" t="s">
        <v>578</v>
      </c>
      <c r="D14" s="4" t="s">
        <v>610</v>
      </c>
      <c r="E14" s="4" t="s">
        <v>138</v>
      </c>
      <c r="F14" s="4" t="s">
        <v>138</v>
      </c>
      <c r="G14" s="4" t="s">
        <v>15</v>
      </c>
      <c r="I14" s="5" t="s">
        <v>59</v>
      </c>
    </row>
    <row r="15" spans="2:11" ht="15.75" x14ac:dyDescent="0.25">
      <c r="B15" s="2" t="s">
        <v>56</v>
      </c>
      <c r="C15" s="4" t="s">
        <v>57</v>
      </c>
      <c r="D15" s="4" t="s">
        <v>610</v>
      </c>
      <c r="E15" s="4" t="s">
        <v>58</v>
      </c>
      <c r="F15" s="4" t="s">
        <v>58</v>
      </c>
      <c r="G15" s="4" t="s">
        <v>19</v>
      </c>
      <c r="I15" s="5" t="s">
        <v>63</v>
      </c>
    </row>
    <row r="16" spans="2:11" ht="15.75" x14ac:dyDescent="0.25">
      <c r="B16" s="2" t="s">
        <v>60</v>
      </c>
      <c r="C16" s="4" t="s">
        <v>61</v>
      </c>
      <c r="D16" s="4" t="s">
        <v>610</v>
      </c>
      <c r="E16" s="4" t="s">
        <v>62</v>
      </c>
      <c r="F16" s="4" t="s">
        <v>58</v>
      </c>
      <c r="G16" s="4" t="s">
        <v>19</v>
      </c>
      <c r="I16" s="5" t="s">
        <v>67</v>
      </c>
    </row>
    <row r="17" spans="2:9" ht="15.75" x14ac:dyDescent="0.25">
      <c r="B17" s="2" t="s">
        <v>64</v>
      </c>
      <c r="C17" s="4" t="s">
        <v>65</v>
      </c>
      <c r="D17" s="4" t="s">
        <v>610</v>
      </c>
      <c r="E17" s="4" t="s">
        <v>66</v>
      </c>
      <c r="F17" s="4" t="s">
        <v>58</v>
      </c>
      <c r="G17" s="4" t="s">
        <v>19</v>
      </c>
      <c r="I17" s="5" t="s">
        <v>71</v>
      </c>
    </row>
    <row r="18" spans="2:9" ht="15.75" x14ac:dyDescent="0.25">
      <c r="B18" s="2" t="s">
        <v>68</v>
      </c>
      <c r="C18" s="4" t="s">
        <v>69</v>
      </c>
      <c r="D18" s="4" t="s">
        <v>610</v>
      </c>
      <c r="E18" s="4" t="s">
        <v>70</v>
      </c>
      <c r="F18" s="4" t="s">
        <v>58</v>
      </c>
      <c r="G18" s="4" t="s">
        <v>19</v>
      </c>
      <c r="I18" s="5" t="s">
        <v>74</v>
      </c>
    </row>
    <row r="19" spans="2:9" ht="15.75" x14ac:dyDescent="0.25">
      <c r="B19" s="2" t="s">
        <v>72</v>
      </c>
      <c r="C19" s="4" t="s">
        <v>25</v>
      </c>
      <c r="D19" s="4" t="s">
        <v>610</v>
      </c>
      <c r="E19" s="4" t="s">
        <v>73</v>
      </c>
      <c r="F19" s="4" t="s">
        <v>58</v>
      </c>
      <c r="G19" s="4" t="s">
        <v>19</v>
      </c>
      <c r="I19" s="5" t="s">
        <v>78</v>
      </c>
    </row>
    <row r="20" spans="2:9" ht="15.75" x14ac:dyDescent="0.25">
      <c r="B20" s="2" t="s">
        <v>75</v>
      </c>
      <c r="C20" s="4" t="s">
        <v>76</v>
      </c>
      <c r="D20" s="4" t="s">
        <v>610</v>
      </c>
      <c r="E20" s="4" t="s">
        <v>77</v>
      </c>
      <c r="F20" s="4" t="s">
        <v>58</v>
      </c>
      <c r="G20" s="4" t="s">
        <v>10</v>
      </c>
      <c r="I20" s="5" t="s">
        <v>82</v>
      </c>
    </row>
    <row r="21" spans="2:9" ht="15.75" x14ac:dyDescent="0.25">
      <c r="B21" s="2" t="s">
        <v>79</v>
      </c>
      <c r="C21" s="4" t="s">
        <v>80</v>
      </c>
      <c r="D21" s="4" t="s">
        <v>610</v>
      </c>
      <c r="E21" s="4" t="s">
        <v>81</v>
      </c>
      <c r="F21" s="4" t="s">
        <v>58</v>
      </c>
      <c r="G21" s="4" t="s">
        <v>19</v>
      </c>
      <c r="I21" s="5" t="s">
        <v>88</v>
      </c>
    </row>
    <row r="22" spans="2:9" ht="15.75" x14ac:dyDescent="0.25">
      <c r="B22" s="2" t="s">
        <v>83</v>
      </c>
      <c r="C22" s="4" t="s">
        <v>84</v>
      </c>
      <c r="D22" s="4" t="s">
        <v>610</v>
      </c>
      <c r="E22" s="4" t="s">
        <v>85</v>
      </c>
      <c r="F22" s="4" t="s">
        <v>86</v>
      </c>
      <c r="G22" s="4" t="s">
        <v>87</v>
      </c>
      <c r="I22" s="5" t="s">
        <v>92</v>
      </c>
    </row>
    <row r="23" spans="2:9" ht="15.75" x14ac:dyDescent="0.25">
      <c r="B23" s="2" t="s">
        <v>89</v>
      </c>
      <c r="C23" s="4" t="s">
        <v>90</v>
      </c>
      <c r="D23" s="4" t="s">
        <v>610</v>
      </c>
      <c r="E23" s="4" t="s">
        <v>86</v>
      </c>
      <c r="F23" s="4" t="s">
        <v>86</v>
      </c>
      <c r="G23" s="4" t="s">
        <v>91</v>
      </c>
      <c r="I23" s="5" t="s">
        <v>95</v>
      </c>
    </row>
    <row r="24" spans="2:9" ht="15.75" x14ac:dyDescent="0.25">
      <c r="B24" s="2" t="s">
        <v>93</v>
      </c>
      <c r="C24" s="4" t="s">
        <v>94</v>
      </c>
      <c r="D24" s="4" t="s">
        <v>610</v>
      </c>
      <c r="E24" s="4" t="s">
        <v>86</v>
      </c>
      <c r="F24" s="4" t="s">
        <v>86</v>
      </c>
      <c r="G24" s="4" t="s">
        <v>91</v>
      </c>
      <c r="I24" s="5" t="s">
        <v>98</v>
      </c>
    </row>
    <row r="25" spans="2:9" ht="15.75" x14ac:dyDescent="0.25">
      <c r="B25" s="2" t="s">
        <v>96</v>
      </c>
      <c r="C25" s="4" t="s">
        <v>97</v>
      </c>
      <c r="D25" s="4" t="s">
        <v>610</v>
      </c>
      <c r="E25" s="4" t="s">
        <v>86</v>
      </c>
      <c r="F25" s="4" t="s">
        <v>86</v>
      </c>
      <c r="G25" s="4" t="s">
        <v>91</v>
      </c>
      <c r="I25" s="5" t="s">
        <v>100</v>
      </c>
    </row>
    <row r="26" spans="2:9" ht="15.75" x14ac:dyDescent="0.25">
      <c r="B26" s="2" t="s">
        <v>99</v>
      </c>
      <c r="C26" s="4" t="s">
        <v>17</v>
      </c>
      <c r="D26" s="4" t="s">
        <v>610</v>
      </c>
      <c r="E26" s="4" t="s">
        <v>86</v>
      </c>
      <c r="F26" s="4" t="s">
        <v>86</v>
      </c>
      <c r="G26" s="4" t="s">
        <v>91</v>
      </c>
      <c r="I26" s="5" t="s">
        <v>103</v>
      </c>
    </row>
    <row r="27" spans="2:9" ht="15.75" x14ac:dyDescent="0.25">
      <c r="B27" s="2" t="s">
        <v>101</v>
      </c>
      <c r="C27" s="4" t="s">
        <v>102</v>
      </c>
      <c r="D27" s="4" t="s">
        <v>610</v>
      </c>
      <c r="E27" s="4" t="s">
        <v>86</v>
      </c>
      <c r="F27" s="4" t="s">
        <v>86</v>
      </c>
      <c r="G27" s="4" t="s">
        <v>91</v>
      </c>
      <c r="I27" s="5" t="s">
        <v>106</v>
      </c>
    </row>
    <row r="28" spans="2:9" ht="15.75" x14ac:dyDescent="0.25">
      <c r="B28" s="2" t="s">
        <v>104</v>
      </c>
      <c r="C28" s="4" t="s">
        <v>105</v>
      </c>
      <c r="D28" s="4" t="s">
        <v>610</v>
      </c>
      <c r="E28" s="4" t="s">
        <v>86</v>
      </c>
      <c r="F28" s="4" t="s">
        <v>86</v>
      </c>
      <c r="G28" s="4" t="s">
        <v>91</v>
      </c>
      <c r="I28" s="5" t="s">
        <v>109</v>
      </c>
    </row>
    <row r="29" spans="2:9" ht="15.75" x14ac:dyDescent="0.25">
      <c r="B29" s="2" t="s">
        <v>107</v>
      </c>
      <c r="C29" s="4" t="s">
        <v>108</v>
      </c>
      <c r="D29" s="4" t="s">
        <v>610</v>
      </c>
      <c r="E29" s="4" t="s">
        <v>86</v>
      </c>
      <c r="F29" s="4" t="s">
        <v>86</v>
      </c>
      <c r="G29" s="4" t="s">
        <v>91</v>
      </c>
      <c r="I29" s="5" t="s">
        <v>112</v>
      </c>
    </row>
    <row r="30" spans="2:9" ht="15.75" x14ac:dyDescent="0.25">
      <c r="B30" s="2" t="s">
        <v>110</v>
      </c>
      <c r="C30" s="4" t="s">
        <v>111</v>
      </c>
      <c r="D30" s="4" t="s">
        <v>610</v>
      </c>
      <c r="E30" s="4" t="s">
        <v>86</v>
      </c>
      <c r="F30" s="4" t="s">
        <v>86</v>
      </c>
      <c r="G30" s="4" t="s">
        <v>91</v>
      </c>
      <c r="I30" s="5" t="s">
        <v>116</v>
      </c>
    </row>
    <row r="31" spans="2:9" ht="15.75" x14ac:dyDescent="0.25">
      <c r="B31" s="2" t="s">
        <v>113</v>
      </c>
      <c r="C31" s="4" t="s">
        <v>114</v>
      </c>
      <c r="D31" s="4" t="s">
        <v>610</v>
      </c>
      <c r="E31" s="4" t="s">
        <v>115</v>
      </c>
      <c r="F31" s="4" t="s">
        <v>86</v>
      </c>
      <c r="G31" s="4" t="s">
        <v>87</v>
      </c>
      <c r="I31" s="5" t="s">
        <v>119</v>
      </c>
    </row>
    <row r="32" spans="2:9" ht="15.75" x14ac:dyDescent="0.25">
      <c r="B32" s="2" t="s">
        <v>117</v>
      </c>
      <c r="C32" s="4" t="s">
        <v>7</v>
      </c>
      <c r="D32" s="4" t="s">
        <v>610</v>
      </c>
      <c r="E32" s="4" t="s">
        <v>118</v>
      </c>
      <c r="F32" s="4" t="s">
        <v>86</v>
      </c>
      <c r="G32" s="4" t="s">
        <v>87</v>
      </c>
      <c r="I32" s="5" t="s">
        <v>123</v>
      </c>
    </row>
    <row r="33" spans="2:9" ht="15.75" x14ac:dyDescent="0.25">
      <c r="B33" s="2" t="s">
        <v>120</v>
      </c>
      <c r="C33" s="4" t="s">
        <v>121</v>
      </c>
      <c r="D33" s="4" t="s">
        <v>610</v>
      </c>
      <c r="E33" s="4" t="s">
        <v>122</v>
      </c>
      <c r="F33" s="4" t="s">
        <v>86</v>
      </c>
      <c r="G33" s="4" t="s">
        <v>87</v>
      </c>
      <c r="I33" s="5" t="s">
        <v>127</v>
      </c>
    </row>
    <row r="34" spans="2:9" ht="15.75" x14ac:dyDescent="0.25">
      <c r="B34" s="2" t="s">
        <v>124</v>
      </c>
      <c r="C34" s="4" t="s">
        <v>125</v>
      </c>
      <c r="D34" s="4" t="s">
        <v>610</v>
      </c>
      <c r="E34" s="4" t="s">
        <v>126</v>
      </c>
      <c r="F34" s="4" t="s">
        <v>86</v>
      </c>
      <c r="G34" s="4" t="s">
        <v>91</v>
      </c>
      <c r="I34" s="5" t="s">
        <v>130</v>
      </c>
    </row>
    <row r="35" spans="2:9" ht="15.75" x14ac:dyDescent="0.25">
      <c r="B35" s="2" t="s">
        <v>128</v>
      </c>
      <c r="C35" s="4" t="s">
        <v>129</v>
      </c>
      <c r="D35" s="4" t="s">
        <v>610</v>
      </c>
      <c r="E35" s="4" t="s">
        <v>86</v>
      </c>
      <c r="F35" s="4" t="s">
        <v>86</v>
      </c>
      <c r="G35" s="4" t="s">
        <v>91</v>
      </c>
      <c r="I35" s="5" t="s">
        <v>134</v>
      </c>
    </row>
    <row r="36" spans="2:9" ht="15.75" x14ac:dyDescent="0.25">
      <c r="B36" s="2" t="s">
        <v>131</v>
      </c>
      <c r="C36" s="4" t="s">
        <v>132</v>
      </c>
      <c r="D36" s="4" t="s">
        <v>610</v>
      </c>
      <c r="E36" s="4" t="s">
        <v>133</v>
      </c>
      <c r="F36" s="4" t="s">
        <v>86</v>
      </c>
      <c r="G36" s="4" t="s">
        <v>87</v>
      </c>
      <c r="I36" s="5" t="s">
        <v>140</v>
      </c>
    </row>
    <row r="37" spans="2:9" ht="15.75" x14ac:dyDescent="0.25">
      <c r="B37" s="2" t="s">
        <v>135</v>
      </c>
      <c r="C37" s="4" t="s">
        <v>136</v>
      </c>
      <c r="D37" s="4" t="s">
        <v>610</v>
      </c>
      <c r="E37" s="4" t="s">
        <v>137</v>
      </c>
      <c r="F37" s="4" t="s">
        <v>138</v>
      </c>
      <c r="G37" s="4" t="s">
        <v>139</v>
      </c>
      <c r="I37" s="5" t="s">
        <v>143</v>
      </c>
    </row>
    <row r="38" spans="2:9" ht="15.75" x14ac:dyDescent="0.25">
      <c r="B38" s="2" t="s">
        <v>141</v>
      </c>
      <c r="C38" s="4" t="s">
        <v>142</v>
      </c>
      <c r="D38" s="4" t="s">
        <v>610</v>
      </c>
      <c r="E38" s="4" t="s">
        <v>138</v>
      </c>
      <c r="F38" s="4" t="s">
        <v>138</v>
      </c>
      <c r="G38" s="4" t="s">
        <v>139</v>
      </c>
      <c r="I38" s="5" t="s">
        <v>146</v>
      </c>
    </row>
    <row r="39" spans="2:9" ht="15.75" x14ac:dyDescent="0.25">
      <c r="B39" s="2" t="s">
        <v>144</v>
      </c>
      <c r="C39" s="4" t="s">
        <v>145</v>
      </c>
      <c r="D39" s="4" t="s">
        <v>610</v>
      </c>
      <c r="E39" s="4" t="s">
        <v>138</v>
      </c>
      <c r="F39" s="4" t="s">
        <v>138</v>
      </c>
      <c r="G39" s="4" t="s">
        <v>139</v>
      </c>
      <c r="I39" s="5" t="s">
        <v>149</v>
      </c>
    </row>
    <row r="40" spans="2:9" ht="15.75" x14ac:dyDescent="0.25">
      <c r="B40" s="2" t="s">
        <v>147</v>
      </c>
      <c r="C40" s="4" t="s">
        <v>148</v>
      </c>
      <c r="D40" s="4" t="s">
        <v>610</v>
      </c>
      <c r="E40" s="4" t="s">
        <v>138</v>
      </c>
      <c r="F40" s="4" t="s">
        <v>138</v>
      </c>
      <c r="G40" s="4" t="s">
        <v>139</v>
      </c>
      <c r="I40" s="5" t="s">
        <v>152</v>
      </c>
    </row>
    <row r="41" spans="2:9" ht="15.75" x14ac:dyDescent="0.25">
      <c r="B41" s="2" t="s">
        <v>150</v>
      </c>
      <c r="C41" s="4" t="s">
        <v>151</v>
      </c>
      <c r="D41" s="4" t="s">
        <v>610</v>
      </c>
      <c r="E41" s="4" t="s">
        <v>138</v>
      </c>
      <c r="F41" s="4" t="s">
        <v>138</v>
      </c>
      <c r="G41" s="4" t="s">
        <v>139</v>
      </c>
      <c r="I41" s="5" t="s">
        <v>155</v>
      </c>
    </row>
    <row r="42" spans="2:9" ht="15.75" x14ac:dyDescent="0.25">
      <c r="B42" s="2" t="s">
        <v>153</v>
      </c>
      <c r="C42" s="4" t="s">
        <v>154</v>
      </c>
      <c r="D42" s="4" t="s">
        <v>610</v>
      </c>
      <c r="E42" s="4" t="s">
        <v>138</v>
      </c>
      <c r="F42" s="4" t="s">
        <v>138</v>
      </c>
      <c r="G42" s="4" t="s">
        <v>139</v>
      </c>
      <c r="I42" s="5" t="s">
        <v>158</v>
      </c>
    </row>
    <row r="43" spans="2:9" ht="15.75" x14ac:dyDescent="0.25">
      <c r="B43" s="2" t="s">
        <v>156</v>
      </c>
      <c r="C43" s="4" t="s">
        <v>157</v>
      </c>
      <c r="D43" s="4" t="s">
        <v>610</v>
      </c>
      <c r="E43" s="4" t="s">
        <v>138</v>
      </c>
      <c r="F43" s="4" t="s">
        <v>138</v>
      </c>
      <c r="G43" s="4" t="s">
        <v>139</v>
      </c>
      <c r="I43" s="5" t="s">
        <v>161</v>
      </c>
    </row>
    <row r="44" spans="2:9" ht="15.75" x14ac:dyDescent="0.25">
      <c r="B44" s="2" t="s">
        <v>159</v>
      </c>
      <c r="C44" s="4" t="s">
        <v>160</v>
      </c>
      <c r="D44" s="4" t="s">
        <v>610</v>
      </c>
      <c r="E44" s="4" t="s">
        <v>138</v>
      </c>
      <c r="F44" s="4" t="s">
        <v>138</v>
      </c>
      <c r="G44" s="4" t="s">
        <v>139</v>
      </c>
      <c r="I44" s="5" t="s">
        <v>165</v>
      </c>
    </row>
    <row r="45" spans="2:9" ht="15.75" x14ac:dyDescent="0.25">
      <c r="B45" s="2" t="s">
        <v>162</v>
      </c>
      <c r="C45" s="4" t="s">
        <v>163</v>
      </c>
      <c r="D45" s="4" t="s">
        <v>610</v>
      </c>
      <c r="E45" s="4" t="s">
        <v>164</v>
      </c>
      <c r="F45" s="4" t="s">
        <v>138</v>
      </c>
      <c r="G45" s="4" t="s">
        <v>139</v>
      </c>
      <c r="I45" s="5" t="s">
        <v>168</v>
      </c>
    </row>
    <row r="46" spans="2:9" ht="15.75" x14ac:dyDescent="0.25">
      <c r="B46" s="2" t="s">
        <v>166</v>
      </c>
      <c r="C46" s="4" t="s">
        <v>57</v>
      </c>
      <c r="D46" s="4" t="s">
        <v>610</v>
      </c>
      <c r="E46" s="4" t="s">
        <v>167</v>
      </c>
      <c r="F46" s="4" t="s">
        <v>138</v>
      </c>
      <c r="G46" s="4" t="s">
        <v>139</v>
      </c>
      <c r="I46" s="5" t="s">
        <v>171</v>
      </c>
    </row>
    <row r="47" spans="2:9" ht="15.75" x14ac:dyDescent="0.25">
      <c r="B47" s="2" t="s">
        <v>169</v>
      </c>
      <c r="C47" s="4" t="s">
        <v>170</v>
      </c>
      <c r="D47" s="4" t="s">
        <v>610</v>
      </c>
      <c r="E47" s="4" t="s">
        <v>167</v>
      </c>
      <c r="F47" s="4" t="s">
        <v>138</v>
      </c>
      <c r="G47" s="4" t="s">
        <v>139</v>
      </c>
      <c r="I47" s="5" t="s">
        <v>174</v>
      </c>
    </row>
    <row r="48" spans="2:9" ht="15.75" x14ac:dyDescent="0.25">
      <c r="B48" s="2" t="s">
        <v>172</v>
      </c>
      <c r="C48" s="4" t="s">
        <v>173</v>
      </c>
      <c r="D48" s="4" t="s">
        <v>610</v>
      </c>
      <c r="E48" s="4" t="s">
        <v>138</v>
      </c>
      <c r="F48" s="4" t="s">
        <v>138</v>
      </c>
      <c r="G48" s="4" t="s">
        <v>139</v>
      </c>
      <c r="I48" s="5" t="s">
        <v>177</v>
      </c>
    </row>
    <row r="49" spans="2:9" ht="15.75" x14ac:dyDescent="0.25">
      <c r="B49" s="2" t="s">
        <v>175</v>
      </c>
      <c r="C49" s="4" t="s">
        <v>176</v>
      </c>
      <c r="D49" s="4" t="s">
        <v>610</v>
      </c>
      <c r="E49" s="4" t="s">
        <v>138</v>
      </c>
      <c r="F49" s="4" t="s">
        <v>138</v>
      </c>
      <c r="G49" s="4" t="s">
        <v>139</v>
      </c>
      <c r="I49" s="5" t="s">
        <v>180</v>
      </c>
    </row>
    <row r="50" spans="2:9" ht="15.75" x14ac:dyDescent="0.25">
      <c r="B50" s="2" t="s">
        <v>178</v>
      </c>
      <c r="C50" s="4" t="s">
        <v>179</v>
      </c>
      <c r="D50" s="4" t="s">
        <v>610</v>
      </c>
      <c r="E50" s="4" t="s">
        <v>138</v>
      </c>
      <c r="F50" s="4" t="s">
        <v>138</v>
      </c>
      <c r="G50" s="4" t="s">
        <v>139</v>
      </c>
      <c r="I50" s="5" t="s">
        <v>183</v>
      </c>
    </row>
    <row r="51" spans="2:9" ht="15.75" x14ac:dyDescent="0.25">
      <c r="B51" s="2" t="s">
        <v>181</v>
      </c>
      <c r="C51" s="4" t="s">
        <v>182</v>
      </c>
      <c r="D51" s="4" t="s">
        <v>610</v>
      </c>
      <c r="E51" s="4" t="s">
        <v>138</v>
      </c>
      <c r="F51" s="4" t="s">
        <v>138</v>
      </c>
      <c r="G51" s="4" t="s">
        <v>139</v>
      </c>
      <c r="I51" s="5" t="s">
        <v>187</v>
      </c>
    </row>
    <row r="52" spans="2:9" ht="15.75" x14ac:dyDescent="0.25">
      <c r="B52" s="2" t="s">
        <v>184</v>
      </c>
      <c r="C52" s="4" t="s">
        <v>185</v>
      </c>
      <c r="D52" s="4" t="s">
        <v>610</v>
      </c>
      <c r="E52" s="4" t="s">
        <v>138</v>
      </c>
      <c r="F52" s="4" t="s">
        <v>138</v>
      </c>
      <c r="G52" s="4" t="s">
        <v>186</v>
      </c>
      <c r="I52" s="5" t="s">
        <v>190</v>
      </c>
    </row>
    <row r="53" spans="2:9" ht="15.75" x14ac:dyDescent="0.25">
      <c r="B53" s="2" t="s">
        <v>188</v>
      </c>
      <c r="C53" s="4" t="s">
        <v>189</v>
      </c>
      <c r="D53" s="4" t="s">
        <v>610</v>
      </c>
      <c r="E53" s="4" t="s">
        <v>138</v>
      </c>
      <c r="F53" s="4" t="s">
        <v>138</v>
      </c>
      <c r="G53" s="4" t="s">
        <v>186</v>
      </c>
      <c r="I53" s="5" t="s">
        <v>193</v>
      </c>
    </row>
    <row r="54" spans="2:9" ht="15.75" x14ac:dyDescent="0.25">
      <c r="B54" s="2" t="s">
        <v>191</v>
      </c>
      <c r="C54" s="4" t="s">
        <v>192</v>
      </c>
      <c r="D54" s="4" t="s">
        <v>610</v>
      </c>
      <c r="E54" s="4" t="s">
        <v>138</v>
      </c>
      <c r="F54" s="4" t="s">
        <v>138</v>
      </c>
      <c r="G54" s="4" t="s">
        <v>186</v>
      </c>
      <c r="I54" s="5" t="s">
        <v>196</v>
      </c>
    </row>
    <row r="55" spans="2:9" ht="15.75" x14ac:dyDescent="0.25">
      <c r="B55" s="2" t="s">
        <v>194</v>
      </c>
      <c r="C55" s="4" t="s">
        <v>195</v>
      </c>
      <c r="D55" s="4" t="s">
        <v>610</v>
      </c>
      <c r="E55" s="4" t="s">
        <v>138</v>
      </c>
      <c r="F55" s="4" t="s">
        <v>138</v>
      </c>
      <c r="G55" s="4" t="s">
        <v>186</v>
      </c>
      <c r="I55" s="5" t="s">
        <v>199</v>
      </c>
    </row>
    <row r="56" spans="2:9" ht="15.75" x14ac:dyDescent="0.25">
      <c r="B56" s="2" t="s">
        <v>197</v>
      </c>
      <c r="C56" s="4" t="s">
        <v>198</v>
      </c>
      <c r="D56" s="4" t="s">
        <v>610</v>
      </c>
      <c r="E56" s="4" t="s">
        <v>138</v>
      </c>
      <c r="F56" s="4" t="s">
        <v>138</v>
      </c>
      <c r="G56" s="4" t="s">
        <v>186</v>
      </c>
      <c r="I56" s="5" t="s">
        <v>202</v>
      </c>
    </row>
    <row r="57" spans="2:9" ht="15.75" x14ac:dyDescent="0.25">
      <c r="B57" s="2" t="s">
        <v>200</v>
      </c>
      <c r="C57" s="4" t="s">
        <v>201</v>
      </c>
      <c r="D57" s="4" t="s">
        <v>610</v>
      </c>
      <c r="E57" s="4" t="s">
        <v>138</v>
      </c>
      <c r="F57" s="4" t="s">
        <v>138</v>
      </c>
      <c r="G57" s="4" t="s">
        <v>186</v>
      </c>
      <c r="I57" s="5" t="s">
        <v>205</v>
      </c>
    </row>
    <row r="58" spans="2:9" x14ac:dyDescent="0.2">
      <c r="B58" s="2" t="s">
        <v>203</v>
      </c>
      <c r="C58" s="4" t="s">
        <v>204</v>
      </c>
      <c r="D58" s="4" t="s">
        <v>610</v>
      </c>
      <c r="E58" s="4" t="s">
        <v>138</v>
      </c>
      <c r="F58" s="4" t="s">
        <v>138</v>
      </c>
      <c r="G58" s="4" t="s">
        <v>186</v>
      </c>
    </row>
    <row r="59" spans="2:9" x14ac:dyDescent="0.2">
      <c r="B59" s="2" t="s">
        <v>206</v>
      </c>
      <c r="C59" s="4" t="s">
        <v>207</v>
      </c>
      <c r="D59" s="4" t="s">
        <v>610</v>
      </c>
      <c r="E59" s="4" t="s">
        <v>138</v>
      </c>
      <c r="F59" s="4" t="s">
        <v>138</v>
      </c>
      <c r="G59" s="4" t="s">
        <v>186</v>
      </c>
    </row>
    <row r="60" spans="2:9" x14ac:dyDescent="0.2">
      <c r="B60" s="2" t="s">
        <v>209</v>
      </c>
      <c r="C60" s="4" t="s">
        <v>210</v>
      </c>
      <c r="D60" s="4" t="s">
        <v>610</v>
      </c>
      <c r="E60" s="4" t="s">
        <v>208</v>
      </c>
      <c r="F60" s="4" t="s">
        <v>138</v>
      </c>
      <c r="G60" s="4" t="s">
        <v>186</v>
      </c>
    </row>
    <row r="61" spans="2:9" x14ac:dyDescent="0.2">
      <c r="B61" s="2" t="s">
        <v>211</v>
      </c>
      <c r="C61" s="4" t="s">
        <v>76</v>
      </c>
      <c r="D61" s="4" t="s">
        <v>610</v>
      </c>
      <c r="E61" s="4" t="s">
        <v>208</v>
      </c>
      <c r="F61" s="4" t="s">
        <v>138</v>
      </c>
      <c r="G61" s="4" t="s">
        <v>212</v>
      </c>
    </row>
    <row r="62" spans="2:9" x14ac:dyDescent="0.2">
      <c r="B62" s="2" t="s">
        <v>213</v>
      </c>
      <c r="C62" s="4" t="s">
        <v>214</v>
      </c>
      <c r="D62" s="4" t="s">
        <v>610</v>
      </c>
      <c r="E62" s="4" t="s">
        <v>208</v>
      </c>
      <c r="F62" s="4" t="s">
        <v>138</v>
      </c>
      <c r="G62" s="4" t="s">
        <v>186</v>
      </c>
    </row>
    <row r="63" spans="2:9" x14ac:dyDescent="0.2">
      <c r="B63" s="2" t="s">
        <v>215</v>
      </c>
      <c r="C63" s="4" t="s">
        <v>216</v>
      </c>
      <c r="D63" s="4" t="s">
        <v>610</v>
      </c>
      <c r="E63" s="4" t="s">
        <v>208</v>
      </c>
      <c r="F63" s="4" t="s">
        <v>138</v>
      </c>
      <c r="G63" s="4" t="s">
        <v>186</v>
      </c>
    </row>
    <row r="64" spans="2:9" x14ac:dyDescent="0.2">
      <c r="B64" s="2" t="s">
        <v>217</v>
      </c>
      <c r="C64" s="4" t="s">
        <v>218</v>
      </c>
      <c r="D64" s="4" t="s">
        <v>610</v>
      </c>
      <c r="E64" s="4" t="s">
        <v>138</v>
      </c>
      <c r="F64" s="4" t="s">
        <v>138</v>
      </c>
      <c r="G64" s="4" t="s">
        <v>186</v>
      </c>
    </row>
    <row r="65" spans="2:7" x14ac:dyDescent="0.2">
      <c r="B65" s="2" t="s">
        <v>219</v>
      </c>
      <c r="C65" s="4" t="s">
        <v>220</v>
      </c>
      <c r="D65" s="4" t="s">
        <v>610</v>
      </c>
      <c r="E65" s="4" t="s">
        <v>138</v>
      </c>
      <c r="F65" s="4" t="s">
        <v>138</v>
      </c>
      <c r="G65" s="4" t="s">
        <v>221</v>
      </c>
    </row>
    <row r="66" spans="2:7" x14ac:dyDescent="0.2">
      <c r="B66" s="2" t="s">
        <v>222</v>
      </c>
      <c r="C66" s="4" t="s">
        <v>90</v>
      </c>
      <c r="D66" s="4" t="s">
        <v>610</v>
      </c>
      <c r="E66" s="4" t="s">
        <v>138</v>
      </c>
      <c r="F66" s="4" t="s">
        <v>138</v>
      </c>
      <c r="G66" s="4" t="s">
        <v>221</v>
      </c>
    </row>
    <row r="67" spans="2:7" x14ac:dyDescent="0.2">
      <c r="B67" s="2" t="s">
        <v>223</v>
      </c>
      <c r="C67" s="4" t="s">
        <v>224</v>
      </c>
      <c r="D67" s="4" t="s">
        <v>610</v>
      </c>
      <c r="E67" s="4" t="s">
        <v>138</v>
      </c>
      <c r="F67" s="4" t="s">
        <v>138</v>
      </c>
      <c r="G67" s="4" t="s">
        <v>221</v>
      </c>
    </row>
    <row r="68" spans="2:7" x14ac:dyDescent="0.2">
      <c r="B68" s="2" t="s">
        <v>225</v>
      </c>
      <c r="C68" s="4" t="s">
        <v>226</v>
      </c>
      <c r="D68" s="4" t="s">
        <v>610</v>
      </c>
      <c r="E68" s="4" t="s">
        <v>138</v>
      </c>
      <c r="F68" s="4" t="s">
        <v>138</v>
      </c>
      <c r="G68" s="4" t="s">
        <v>221</v>
      </c>
    </row>
    <row r="69" spans="2:7" x14ac:dyDescent="0.2">
      <c r="B69" s="2" t="s">
        <v>227</v>
      </c>
      <c r="C69" s="4" t="s">
        <v>228</v>
      </c>
      <c r="D69" s="4" t="s">
        <v>610</v>
      </c>
      <c r="E69" s="4" t="s">
        <v>138</v>
      </c>
      <c r="F69" s="4" t="s">
        <v>138</v>
      </c>
      <c r="G69" s="4" t="s">
        <v>221</v>
      </c>
    </row>
    <row r="70" spans="2:7" x14ac:dyDescent="0.2">
      <c r="B70" s="2" t="s">
        <v>229</v>
      </c>
      <c r="C70" s="4" t="s">
        <v>230</v>
      </c>
      <c r="D70" s="4" t="s">
        <v>610</v>
      </c>
      <c r="E70" s="4" t="s">
        <v>138</v>
      </c>
      <c r="F70" s="4" t="s">
        <v>138</v>
      </c>
      <c r="G70" s="4" t="s">
        <v>221</v>
      </c>
    </row>
    <row r="71" spans="2:7" x14ac:dyDescent="0.2">
      <c r="B71" s="2" t="s">
        <v>231</v>
      </c>
      <c r="C71" s="4" t="s">
        <v>232</v>
      </c>
      <c r="D71" s="4" t="s">
        <v>610</v>
      </c>
      <c r="E71" s="4" t="s">
        <v>138</v>
      </c>
      <c r="F71" s="4" t="s">
        <v>138</v>
      </c>
      <c r="G71" s="4" t="s">
        <v>221</v>
      </c>
    </row>
    <row r="72" spans="2:7" x14ac:dyDescent="0.2">
      <c r="B72" s="2" t="s">
        <v>233</v>
      </c>
      <c r="C72" s="4" t="s">
        <v>234</v>
      </c>
      <c r="D72" s="4" t="s">
        <v>610</v>
      </c>
      <c r="E72" s="4" t="s">
        <v>138</v>
      </c>
      <c r="F72" s="4" t="s">
        <v>138</v>
      </c>
      <c r="G72" s="4" t="s">
        <v>221</v>
      </c>
    </row>
    <row r="73" spans="2:7" x14ac:dyDescent="0.2">
      <c r="B73" s="2" t="s">
        <v>235</v>
      </c>
      <c r="C73" s="4" t="s">
        <v>236</v>
      </c>
      <c r="D73" s="4" t="s">
        <v>610</v>
      </c>
      <c r="E73" s="4" t="s">
        <v>138</v>
      </c>
      <c r="F73" s="4" t="s">
        <v>138</v>
      </c>
      <c r="G73" s="4" t="s">
        <v>221</v>
      </c>
    </row>
    <row r="74" spans="2:7" x14ac:dyDescent="0.2">
      <c r="B74" s="2" t="s">
        <v>237</v>
      </c>
      <c r="C74" s="4" t="s">
        <v>238</v>
      </c>
      <c r="D74" s="4" t="s">
        <v>610</v>
      </c>
      <c r="E74" s="4" t="s">
        <v>138</v>
      </c>
      <c r="F74" s="4" t="s">
        <v>138</v>
      </c>
      <c r="G74" s="4" t="s">
        <v>221</v>
      </c>
    </row>
    <row r="75" spans="2:7" x14ac:dyDescent="0.2">
      <c r="B75" s="2" t="s">
        <v>239</v>
      </c>
      <c r="C75" s="4" t="s">
        <v>240</v>
      </c>
      <c r="D75" s="4" t="s">
        <v>610</v>
      </c>
      <c r="E75" s="4" t="s">
        <v>138</v>
      </c>
      <c r="F75" s="4" t="s">
        <v>138</v>
      </c>
      <c r="G75" s="4" t="s">
        <v>221</v>
      </c>
    </row>
    <row r="76" spans="2:7" x14ac:dyDescent="0.2">
      <c r="B76" s="2" t="s">
        <v>241</v>
      </c>
      <c r="C76" s="4" t="s">
        <v>242</v>
      </c>
      <c r="D76" s="4" t="s">
        <v>610</v>
      </c>
      <c r="E76" s="4" t="s">
        <v>138</v>
      </c>
      <c r="F76" s="4" t="s">
        <v>138</v>
      </c>
      <c r="G76" s="4" t="s">
        <v>221</v>
      </c>
    </row>
    <row r="77" spans="2:7" x14ac:dyDescent="0.2">
      <c r="B77" s="2" t="s">
        <v>243</v>
      </c>
      <c r="C77" s="4" t="s">
        <v>244</v>
      </c>
      <c r="D77" s="4" t="s">
        <v>610</v>
      </c>
      <c r="E77" s="4" t="s">
        <v>245</v>
      </c>
      <c r="F77" s="4" t="s">
        <v>138</v>
      </c>
      <c r="G77" s="4" t="s">
        <v>221</v>
      </c>
    </row>
    <row r="78" spans="2:7" x14ac:dyDescent="0.2">
      <c r="B78" s="2" t="s">
        <v>246</v>
      </c>
      <c r="C78" s="4" t="s">
        <v>247</v>
      </c>
      <c r="D78" s="4" t="s">
        <v>610</v>
      </c>
      <c r="E78" s="4" t="s">
        <v>138</v>
      </c>
      <c r="F78" s="4" t="s">
        <v>138</v>
      </c>
      <c r="G78" s="4" t="s">
        <v>221</v>
      </c>
    </row>
    <row r="79" spans="2:7" x14ac:dyDescent="0.2">
      <c r="B79" s="2" t="s">
        <v>248</v>
      </c>
      <c r="C79" s="4" t="s">
        <v>249</v>
      </c>
      <c r="D79" s="4" t="s">
        <v>610</v>
      </c>
      <c r="E79" s="4" t="s">
        <v>250</v>
      </c>
      <c r="F79" s="4" t="s">
        <v>138</v>
      </c>
      <c r="G79" s="4" t="s">
        <v>221</v>
      </c>
    </row>
    <row r="80" spans="2:7" x14ac:dyDescent="0.2">
      <c r="B80" s="2" t="s">
        <v>251</v>
      </c>
      <c r="C80" s="4" t="s">
        <v>252</v>
      </c>
      <c r="D80" s="4" t="s">
        <v>610</v>
      </c>
      <c r="E80" s="4" t="s">
        <v>138</v>
      </c>
      <c r="F80" s="4" t="s">
        <v>138</v>
      </c>
      <c r="G80" s="4" t="s">
        <v>221</v>
      </c>
    </row>
    <row r="81" spans="2:7" x14ac:dyDescent="0.2">
      <c r="B81" s="2" t="s">
        <v>253</v>
      </c>
      <c r="C81" s="4" t="s">
        <v>254</v>
      </c>
      <c r="D81" s="4" t="s">
        <v>610</v>
      </c>
      <c r="E81" s="4" t="s">
        <v>138</v>
      </c>
      <c r="F81" s="4" t="s">
        <v>138</v>
      </c>
      <c r="G81" s="4" t="s">
        <v>221</v>
      </c>
    </row>
    <row r="82" spans="2:7" x14ac:dyDescent="0.2">
      <c r="B82" s="2" t="s">
        <v>255</v>
      </c>
      <c r="C82" s="4" t="s">
        <v>256</v>
      </c>
      <c r="D82" s="4" t="s">
        <v>610</v>
      </c>
      <c r="E82" s="4" t="s">
        <v>250</v>
      </c>
      <c r="F82" s="4" t="s">
        <v>138</v>
      </c>
      <c r="G82" s="4" t="s">
        <v>221</v>
      </c>
    </row>
    <row r="83" spans="2:7" x14ac:dyDescent="0.2">
      <c r="B83" s="2" t="s">
        <v>257</v>
      </c>
      <c r="C83" s="4" t="s">
        <v>258</v>
      </c>
      <c r="D83" s="4" t="s">
        <v>610</v>
      </c>
      <c r="E83" s="4" t="s">
        <v>138</v>
      </c>
      <c r="F83" s="4" t="s">
        <v>138</v>
      </c>
      <c r="G83" s="4" t="s">
        <v>221</v>
      </c>
    </row>
    <row r="84" spans="2:7" x14ac:dyDescent="0.2">
      <c r="B84" s="2" t="s">
        <v>259</v>
      </c>
      <c r="C84" s="4" t="s">
        <v>260</v>
      </c>
      <c r="D84" s="4" t="s">
        <v>610</v>
      </c>
      <c r="E84" s="4" t="s">
        <v>138</v>
      </c>
      <c r="F84" s="4" t="s">
        <v>138</v>
      </c>
      <c r="G84" s="4" t="s">
        <v>221</v>
      </c>
    </row>
    <row r="85" spans="2:7" x14ac:dyDescent="0.2">
      <c r="B85" s="2" t="s">
        <v>261</v>
      </c>
      <c r="C85" s="4" t="s">
        <v>262</v>
      </c>
      <c r="D85" s="4" t="s">
        <v>610</v>
      </c>
      <c r="E85" s="4" t="s">
        <v>263</v>
      </c>
      <c r="F85" s="4" t="s">
        <v>138</v>
      </c>
      <c r="G85" s="4" t="s">
        <v>221</v>
      </c>
    </row>
    <row r="86" spans="2:7" x14ac:dyDescent="0.2">
      <c r="B86" s="2" t="s">
        <v>264</v>
      </c>
      <c r="C86" s="4" t="s">
        <v>265</v>
      </c>
      <c r="D86" s="4" t="s">
        <v>610</v>
      </c>
      <c r="E86" s="4" t="s">
        <v>266</v>
      </c>
      <c r="F86" s="4" t="s">
        <v>138</v>
      </c>
      <c r="G86" s="4" t="s">
        <v>221</v>
      </c>
    </row>
    <row r="87" spans="2:7" x14ac:dyDescent="0.2">
      <c r="B87" s="2" t="s">
        <v>267</v>
      </c>
      <c r="C87" s="4" t="s">
        <v>268</v>
      </c>
      <c r="D87" s="4" t="s">
        <v>610</v>
      </c>
      <c r="E87" s="4" t="s">
        <v>138</v>
      </c>
      <c r="F87" s="4" t="s">
        <v>138</v>
      </c>
      <c r="G87" s="4" t="s">
        <v>221</v>
      </c>
    </row>
    <row r="88" spans="2:7" x14ac:dyDescent="0.2">
      <c r="B88" s="2" t="s">
        <v>269</v>
      </c>
      <c r="C88" s="4" t="s">
        <v>270</v>
      </c>
      <c r="D88" s="4" t="s">
        <v>610</v>
      </c>
      <c r="E88" s="4" t="s">
        <v>271</v>
      </c>
      <c r="F88" s="4" t="s">
        <v>138</v>
      </c>
      <c r="G88" s="4" t="s">
        <v>221</v>
      </c>
    </row>
    <row r="89" spans="2:7" x14ac:dyDescent="0.2">
      <c r="B89" s="2" t="s">
        <v>272</v>
      </c>
      <c r="C89" s="4" t="s">
        <v>273</v>
      </c>
      <c r="D89" s="4" t="s">
        <v>610</v>
      </c>
      <c r="E89" s="4" t="s">
        <v>274</v>
      </c>
      <c r="F89" s="4" t="s">
        <v>138</v>
      </c>
      <c r="G89" s="4" t="s">
        <v>275</v>
      </c>
    </row>
    <row r="90" spans="2:7" x14ac:dyDescent="0.2">
      <c r="B90" s="2" t="s">
        <v>276</v>
      </c>
      <c r="C90" s="4" t="s">
        <v>121</v>
      </c>
      <c r="D90" s="4" t="s">
        <v>610</v>
      </c>
      <c r="E90" s="4" t="s">
        <v>277</v>
      </c>
      <c r="F90" s="4" t="s">
        <v>138</v>
      </c>
      <c r="G90" s="4" t="s">
        <v>275</v>
      </c>
    </row>
    <row r="91" spans="2:7" x14ac:dyDescent="0.2">
      <c r="B91" s="2" t="s">
        <v>278</v>
      </c>
      <c r="C91" s="4" t="s">
        <v>279</v>
      </c>
      <c r="D91" s="4" t="s">
        <v>610</v>
      </c>
      <c r="E91" s="4" t="s">
        <v>280</v>
      </c>
      <c r="F91" s="4" t="s">
        <v>138</v>
      </c>
      <c r="G91" s="4" t="s">
        <v>275</v>
      </c>
    </row>
    <row r="92" spans="2:7" x14ac:dyDescent="0.2">
      <c r="B92" s="2" t="s">
        <v>281</v>
      </c>
      <c r="C92" s="4" t="s">
        <v>282</v>
      </c>
      <c r="D92" s="4" t="s">
        <v>610</v>
      </c>
      <c r="E92" s="4" t="s">
        <v>138</v>
      </c>
      <c r="F92" s="4" t="s">
        <v>138</v>
      </c>
      <c r="G92" s="4" t="s">
        <v>221</v>
      </c>
    </row>
    <row r="93" spans="2:7" x14ac:dyDescent="0.2">
      <c r="B93" s="2" t="s">
        <v>283</v>
      </c>
      <c r="C93" s="4" t="s">
        <v>284</v>
      </c>
      <c r="D93" s="4" t="s">
        <v>610</v>
      </c>
      <c r="E93" s="4" t="s">
        <v>138</v>
      </c>
      <c r="F93" s="4" t="s">
        <v>138</v>
      </c>
      <c r="G93" s="4" t="s">
        <v>221</v>
      </c>
    </row>
    <row r="94" spans="2:7" x14ac:dyDescent="0.2">
      <c r="B94" s="2" t="s">
        <v>285</v>
      </c>
      <c r="C94" s="4" t="s">
        <v>286</v>
      </c>
      <c r="D94" s="4" t="s">
        <v>610</v>
      </c>
      <c r="E94" s="4" t="s">
        <v>138</v>
      </c>
      <c r="F94" s="4" t="s">
        <v>138</v>
      </c>
      <c r="G94" s="4" t="s">
        <v>275</v>
      </c>
    </row>
    <row r="95" spans="2:7" x14ac:dyDescent="0.2">
      <c r="B95" s="2" t="s">
        <v>287</v>
      </c>
      <c r="C95" s="4" t="s">
        <v>288</v>
      </c>
      <c r="D95" s="4" t="s">
        <v>610</v>
      </c>
      <c r="E95" s="4" t="s">
        <v>138</v>
      </c>
      <c r="F95" s="4" t="s">
        <v>138</v>
      </c>
      <c r="G95" s="4" t="s">
        <v>275</v>
      </c>
    </row>
    <row r="96" spans="2:7" x14ac:dyDescent="0.2">
      <c r="B96" s="2" t="s">
        <v>289</v>
      </c>
      <c r="C96" s="4" t="s">
        <v>290</v>
      </c>
      <c r="D96" s="4" t="s">
        <v>610</v>
      </c>
      <c r="E96" s="4" t="s">
        <v>138</v>
      </c>
      <c r="F96" s="4" t="s">
        <v>138</v>
      </c>
      <c r="G96" s="4" t="s">
        <v>275</v>
      </c>
    </row>
    <row r="97" spans="2:7" x14ac:dyDescent="0.2">
      <c r="B97" s="2" t="s">
        <v>291</v>
      </c>
      <c r="C97" s="4" t="s">
        <v>292</v>
      </c>
      <c r="D97" s="4" t="s">
        <v>610</v>
      </c>
      <c r="E97" s="4" t="s">
        <v>138</v>
      </c>
      <c r="F97" s="4" t="s">
        <v>138</v>
      </c>
      <c r="G97" s="4" t="s">
        <v>221</v>
      </c>
    </row>
    <row r="98" spans="2:7" x14ac:dyDescent="0.2">
      <c r="B98" s="2" t="s">
        <v>293</v>
      </c>
      <c r="C98" s="4" t="s">
        <v>294</v>
      </c>
      <c r="D98" s="4" t="s">
        <v>610</v>
      </c>
      <c r="E98" s="4" t="s">
        <v>138</v>
      </c>
      <c r="F98" s="4" t="s">
        <v>138</v>
      </c>
      <c r="G98" s="4" t="s">
        <v>139</v>
      </c>
    </row>
    <row r="99" spans="2:7" x14ac:dyDescent="0.2">
      <c r="B99" s="2" t="s">
        <v>295</v>
      </c>
      <c r="C99" s="4" t="s">
        <v>296</v>
      </c>
      <c r="D99" s="4" t="s">
        <v>610</v>
      </c>
      <c r="E99" s="4" t="s">
        <v>138</v>
      </c>
      <c r="F99" s="4" t="s">
        <v>138</v>
      </c>
      <c r="G99" s="4" t="s">
        <v>186</v>
      </c>
    </row>
    <row r="100" spans="2:7" x14ac:dyDescent="0.2">
      <c r="B100" s="2" t="s">
        <v>297</v>
      </c>
      <c r="C100" s="4" t="s">
        <v>224</v>
      </c>
      <c r="D100" s="4" t="s">
        <v>610</v>
      </c>
      <c r="E100" s="4" t="s">
        <v>298</v>
      </c>
      <c r="F100" s="4" t="s">
        <v>138</v>
      </c>
      <c r="G100" s="4" t="s">
        <v>275</v>
      </c>
    </row>
    <row r="101" spans="2:7" x14ac:dyDescent="0.2">
      <c r="B101" s="2" t="s">
        <v>299</v>
      </c>
      <c r="C101" s="4" t="s">
        <v>300</v>
      </c>
      <c r="D101" s="4" t="s">
        <v>610</v>
      </c>
      <c r="E101" s="4" t="s">
        <v>298</v>
      </c>
      <c r="F101" s="4" t="s">
        <v>138</v>
      </c>
      <c r="G101" s="4" t="s">
        <v>275</v>
      </c>
    </row>
    <row r="102" spans="2:7" x14ac:dyDescent="0.2">
      <c r="B102" s="2" t="s">
        <v>301</v>
      </c>
      <c r="C102" s="4" t="s">
        <v>302</v>
      </c>
      <c r="D102" s="4" t="s">
        <v>610</v>
      </c>
      <c r="E102" s="4" t="s">
        <v>298</v>
      </c>
      <c r="F102" s="4" t="s">
        <v>138</v>
      </c>
      <c r="G102" s="4" t="s">
        <v>275</v>
      </c>
    </row>
    <row r="103" spans="2:7" x14ac:dyDescent="0.2">
      <c r="B103" s="2" t="s">
        <v>303</v>
      </c>
      <c r="C103" s="4" t="s">
        <v>304</v>
      </c>
      <c r="D103" s="4" t="s">
        <v>610</v>
      </c>
      <c r="E103" s="4" t="s">
        <v>271</v>
      </c>
      <c r="F103" s="4" t="s">
        <v>138</v>
      </c>
      <c r="G103" s="4" t="s">
        <v>275</v>
      </c>
    </row>
    <row r="104" spans="2:7" x14ac:dyDescent="0.2">
      <c r="B104" s="2" t="s">
        <v>305</v>
      </c>
      <c r="C104" s="4" t="s">
        <v>306</v>
      </c>
      <c r="D104" s="4" t="s">
        <v>610</v>
      </c>
      <c r="E104" s="4" t="s">
        <v>138</v>
      </c>
      <c r="F104" s="4" t="s">
        <v>138</v>
      </c>
      <c r="G104" s="4" t="s">
        <v>186</v>
      </c>
    </row>
    <row r="105" spans="2:7" x14ac:dyDescent="0.2">
      <c r="B105" s="2" t="s">
        <v>307</v>
      </c>
      <c r="C105" s="4" t="s">
        <v>308</v>
      </c>
      <c r="D105" s="4" t="s">
        <v>610</v>
      </c>
      <c r="E105" s="4" t="s">
        <v>138</v>
      </c>
      <c r="F105" s="4" t="s">
        <v>138</v>
      </c>
      <c r="G105" s="4" t="s">
        <v>221</v>
      </c>
    </row>
    <row r="106" spans="2:7" x14ac:dyDescent="0.2">
      <c r="B106" s="2" t="s">
        <v>309</v>
      </c>
      <c r="C106" s="4" t="s">
        <v>310</v>
      </c>
      <c r="D106" s="4" t="s">
        <v>610</v>
      </c>
      <c r="E106" s="4" t="s">
        <v>298</v>
      </c>
      <c r="F106" s="4" t="s">
        <v>138</v>
      </c>
      <c r="G106" s="4" t="s">
        <v>275</v>
      </c>
    </row>
    <row r="107" spans="2:7" x14ac:dyDescent="0.2">
      <c r="B107" s="2" t="s">
        <v>528</v>
      </c>
      <c r="C107" s="4" t="s">
        <v>529</v>
      </c>
      <c r="D107" s="4" t="s">
        <v>610</v>
      </c>
      <c r="E107" s="4" t="s">
        <v>298</v>
      </c>
      <c r="F107" s="4" t="s">
        <v>138</v>
      </c>
      <c r="G107" s="4" t="s">
        <v>275</v>
      </c>
    </row>
    <row r="108" spans="2:7" x14ac:dyDescent="0.2">
      <c r="B108" s="2" t="s">
        <v>311</v>
      </c>
      <c r="C108" s="4" t="s">
        <v>76</v>
      </c>
      <c r="D108" s="4" t="s">
        <v>610</v>
      </c>
      <c r="E108" s="4" t="s">
        <v>312</v>
      </c>
      <c r="F108" s="4" t="s">
        <v>313</v>
      </c>
      <c r="G108" s="4" t="s">
        <v>139</v>
      </c>
    </row>
    <row r="109" spans="2:7" x14ac:dyDescent="0.2">
      <c r="B109" s="2" t="s">
        <v>314</v>
      </c>
      <c r="C109" s="4" t="s">
        <v>315</v>
      </c>
      <c r="D109" s="4" t="s">
        <v>610</v>
      </c>
      <c r="E109" s="4" t="s">
        <v>316</v>
      </c>
      <c r="F109" s="4" t="s">
        <v>313</v>
      </c>
      <c r="G109" s="4" t="s">
        <v>139</v>
      </c>
    </row>
    <row r="110" spans="2:7" x14ac:dyDescent="0.2">
      <c r="B110" s="2" t="s">
        <v>317</v>
      </c>
      <c r="C110" s="4" t="s">
        <v>318</v>
      </c>
      <c r="D110" s="4" t="s">
        <v>610</v>
      </c>
      <c r="E110" s="4" t="s">
        <v>319</v>
      </c>
      <c r="F110" s="4" t="s">
        <v>313</v>
      </c>
      <c r="G110" s="4" t="s">
        <v>139</v>
      </c>
    </row>
    <row r="111" spans="2:7" x14ac:dyDescent="0.2">
      <c r="B111" s="2" t="s">
        <v>320</v>
      </c>
      <c r="C111" s="4" t="s">
        <v>321</v>
      </c>
      <c r="D111" s="4" t="s">
        <v>610</v>
      </c>
      <c r="E111" s="4" t="s">
        <v>322</v>
      </c>
      <c r="F111" s="4" t="s">
        <v>313</v>
      </c>
      <c r="G111" s="4" t="s">
        <v>139</v>
      </c>
    </row>
    <row r="112" spans="2:7" x14ac:dyDescent="0.2">
      <c r="B112" s="2" t="s">
        <v>323</v>
      </c>
      <c r="C112" s="4" t="s">
        <v>324</v>
      </c>
      <c r="D112" s="4" t="s">
        <v>610</v>
      </c>
      <c r="E112" s="4" t="s">
        <v>325</v>
      </c>
      <c r="F112" s="4" t="s">
        <v>313</v>
      </c>
      <c r="G112" s="4" t="s">
        <v>139</v>
      </c>
    </row>
    <row r="113" spans="2:7" x14ac:dyDescent="0.2">
      <c r="B113" s="2" t="s">
        <v>326</v>
      </c>
      <c r="C113" s="4" t="s">
        <v>327</v>
      </c>
      <c r="D113" s="4" t="s">
        <v>610</v>
      </c>
      <c r="E113" s="4" t="s">
        <v>328</v>
      </c>
      <c r="F113" s="4" t="s">
        <v>329</v>
      </c>
      <c r="G113" s="4" t="s">
        <v>87</v>
      </c>
    </row>
    <row r="114" spans="2:7" x14ac:dyDescent="0.2">
      <c r="B114" s="2" t="s">
        <v>330</v>
      </c>
      <c r="C114" s="4" t="s">
        <v>331</v>
      </c>
      <c r="D114" s="4" t="s">
        <v>610</v>
      </c>
      <c r="E114" s="4" t="s">
        <v>328</v>
      </c>
      <c r="F114" s="4" t="s">
        <v>329</v>
      </c>
      <c r="G114" s="4" t="s">
        <v>87</v>
      </c>
    </row>
    <row r="115" spans="2:7" x14ac:dyDescent="0.2">
      <c r="B115" s="2" t="s">
        <v>332</v>
      </c>
      <c r="C115" s="4" t="s">
        <v>333</v>
      </c>
      <c r="D115" s="4" t="s">
        <v>610</v>
      </c>
      <c r="E115" s="4" t="s">
        <v>334</v>
      </c>
      <c r="F115" s="4" t="s">
        <v>329</v>
      </c>
      <c r="G115" s="4" t="s">
        <v>335</v>
      </c>
    </row>
    <row r="116" spans="2:7" x14ac:dyDescent="0.2">
      <c r="B116" s="2" t="s">
        <v>336</v>
      </c>
      <c r="C116" s="4" t="s">
        <v>17</v>
      </c>
      <c r="D116" s="4" t="s">
        <v>610</v>
      </c>
      <c r="E116" s="4" t="s">
        <v>337</v>
      </c>
      <c r="F116" s="4" t="s">
        <v>329</v>
      </c>
      <c r="G116" s="4" t="s">
        <v>87</v>
      </c>
    </row>
    <row r="117" spans="2:7" x14ac:dyDescent="0.2">
      <c r="B117" s="2" t="s">
        <v>338</v>
      </c>
      <c r="C117" s="4" t="s">
        <v>339</v>
      </c>
      <c r="D117" s="4" t="s">
        <v>610</v>
      </c>
      <c r="E117" s="4" t="s">
        <v>329</v>
      </c>
      <c r="F117" s="4" t="s">
        <v>329</v>
      </c>
      <c r="G117" s="4" t="s">
        <v>335</v>
      </c>
    </row>
    <row r="118" spans="2:7" x14ac:dyDescent="0.2">
      <c r="B118" s="2" t="s">
        <v>340</v>
      </c>
      <c r="C118" s="4" t="s">
        <v>341</v>
      </c>
      <c r="D118" s="4" t="s">
        <v>610</v>
      </c>
      <c r="E118" s="4" t="s">
        <v>329</v>
      </c>
      <c r="F118" s="4" t="s">
        <v>329</v>
      </c>
      <c r="G118" s="4" t="s">
        <v>335</v>
      </c>
    </row>
    <row r="119" spans="2:7" x14ac:dyDescent="0.2">
      <c r="B119" s="2" t="s">
        <v>342</v>
      </c>
      <c r="C119" s="4" t="s">
        <v>76</v>
      </c>
      <c r="D119" s="4" t="s">
        <v>610</v>
      </c>
      <c r="E119" s="4" t="s">
        <v>329</v>
      </c>
      <c r="F119" s="4" t="s">
        <v>329</v>
      </c>
      <c r="G119" s="4" t="s">
        <v>335</v>
      </c>
    </row>
    <row r="120" spans="2:7" x14ac:dyDescent="0.2">
      <c r="B120" s="2" t="s">
        <v>343</v>
      </c>
      <c r="C120" s="4" t="s">
        <v>344</v>
      </c>
      <c r="D120" s="4" t="s">
        <v>610</v>
      </c>
      <c r="E120" s="4" t="s">
        <v>329</v>
      </c>
      <c r="F120" s="4" t="s">
        <v>329</v>
      </c>
      <c r="G120" s="4" t="s">
        <v>335</v>
      </c>
    </row>
    <row r="121" spans="2:7" x14ac:dyDescent="0.2">
      <c r="B121" s="2" t="s">
        <v>345</v>
      </c>
      <c r="C121" s="4" t="s">
        <v>346</v>
      </c>
      <c r="D121" s="4" t="s">
        <v>610</v>
      </c>
      <c r="E121" s="4" t="s">
        <v>329</v>
      </c>
      <c r="F121" s="4" t="s">
        <v>329</v>
      </c>
      <c r="G121" s="4" t="s">
        <v>221</v>
      </c>
    </row>
    <row r="122" spans="2:7" x14ac:dyDescent="0.2">
      <c r="B122" s="2" t="s">
        <v>347</v>
      </c>
      <c r="C122" s="4" t="s">
        <v>348</v>
      </c>
      <c r="D122" s="4" t="s">
        <v>610</v>
      </c>
      <c r="E122" s="4" t="s">
        <v>329</v>
      </c>
      <c r="F122" s="4" t="s">
        <v>329</v>
      </c>
      <c r="G122" s="4" t="s">
        <v>335</v>
      </c>
    </row>
    <row r="123" spans="2:7" x14ac:dyDescent="0.2">
      <c r="B123" s="2" t="s">
        <v>349</v>
      </c>
      <c r="C123" s="4" t="s">
        <v>302</v>
      </c>
      <c r="D123" s="4" t="s">
        <v>610</v>
      </c>
      <c r="E123" s="4" t="s">
        <v>329</v>
      </c>
      <c r="F123" s="4" t="s">
        <v>329</v>
      </c>
      <c r="G123" s="4" t="s">
        <v>335</v>
      </c>
    </row>
    <row r="124" spans="2:7" x14ac:dyDescent="0.2">
      <c r="B124" s="2" t="s">
        <v>350</v>
      </c>
      <c r="C124" s="4" t="s">
        <v>351</v>
      </c>
      <c r="D124" s="4" t="s">
        <v>610</v>
      </c>
      <c r="E124" s="4" t="s">
        <v>329</v>
      </c>
      <c r="F124" s="4" t="s">
        <v>329</v>
      </c>
      <c r="G124" s="4" t="s">
        <v>335</v>
      </c>
    </row>
    <row r="125" spans="2:7" x14ac:dyDescent="0.2">
      <c r="B125" s="2" t="s">
        <v>352</v>
      </c>
      <c r="C125" s="4" t="s">
        <v>353</v>
      </c>
      <c r="D125" s="4" t="s">
        <v>610</v>
      </c>
      <c r="E125" s="4" t="s">
        <v>354</v>
      </c>
      <c r="F125" s="4" t="s">
        <v>329</v>
      </c>
      <c r="G125" s="4" t="s">
        <v>335</v>
      </c>
    </row>
    <row r="126" spans="2:7" x14ac:dyDescent="0.2">
      <c r="B126" s="2" t="s">
        <v>355</v>
      </c>
      <c r="C126" s="4" t="s">
        <v>356</v>
      </c>
      <c r="D126" s="4" t="s">
        <v>610</v>
      </c>
      <c r="E126" s="4" t="s">
        <v>118</v>
      </c>
      <c r="F126" s="4" t="s">
        <v>329</v>
      </c>
      <c r="G126" s="4" t="s">
        <v>87</v>
      </c>
    </row>
    <row r="127" spans="2:7" x14ac:dyDescent="0.2">
      <c r="B127" s="2" t="s">
        <v>357</v>
      </c>
      <c r="C127" s="4" t="s">
        <v>358</v>
      </c>
      <c r="D127" s="4" t="s">
        <v>610</v>
      </c>
      <c r="E127" s="4" t="s">
        <v>359</v>
      </c>
      <c r="F127" s="4" t="s">
        <v>329</v>
      </c>
      <c r="G127" s="4" t="s">
        <v>87</v>
      </c>
    </row>
    <row r="128" spans="2:7" x14ac:dyDescent="0.2">
      <c r="B128" s="2" t="s">
        <v>360</v>
      </c>
      <c r="C128" s="4" t="s">
        <v>361</v>
      </c>
      <c r="D128" s="4" t="s">
        <v>610</v>
      </c>
      <c r="E128" s="4" t="s">
        <v>362</v>
      </c>
      <c r="F128" s="4" t="s">
        <v>329</v>
      </c>
      <c r="G128" s="4" t="s">
        <v>87</v>
      </c>
    </row>
    <row r="129" spans="2:7" x14ac:dyDescent="0.2">
      <c r="B129" s="2" t="s">
        <v>363</v>
      </c>
      <c r="C129" s="4" t="s">
        <v>364</v>
      </c>
      <c r="D129" s="4" t="s">
        <v>610</v>
      </c>
      <c r="E129" s="4" t="s">
        <v>329</v>
      </c>
      <c r="F129" s="4" t="s">
        <v>329</v>
      </c>
      <c r="G129" s="4" t="s">
        <v>335</v>
      </c>
    </row>
    <row r="130" spans="2:7" x14ac:dyDescent="0.2">
      <c r="B130" s="2" t="s">
        <v>365</v>
      </c>
      <c r="C130" s="4" t="s">
        <v>238</v>
      </c>
      <c r="D130" s="4" t="s">
        <v>610</v>
      </c>
      <c r="E130" s="4" t="s">
        <v>329</v>
      </c>
      <c r="F130" s="4" t="s">
        <v>329</v>
      </c>
      <c r="G130" s="4" t="s">
        <v>335</v>
      </c>
    </row>
    <row r="131" spans="2:7" x14ac:dyDescent="0.2">
      <c r="B131" s="2" t="s">
        <v>366</v>
      </c>
      <c r="C131" s="4" t="s">
        <v>121</v>
      </c>
      <c r="D131" s="4" t="s">
        <v>610</v>
      </c>
      <c r="E131" s="4" t="s">
        <v>367</v>
      </c>
      <c r="F131" s="4" t="s">
        <v>368</v>
      </c>
      <c r="G131" s="4" t="s">
        <v>19</v>
      </c>
    </row>
    <row r="132" spans="2:7" x14ac:dyDescent="0.2">
      <c r="B132" s="2" t="s">
        <v>369</v>
      </c>
      <c r="C132" s="4" t="s">
        <v>7</v>
      </c>
      <c r="D132" s="4" t="s">
        <v>610</v>
      </c>
      <c r="E132" s="4" t="s">
        <v>370</v>
      </c>
      <c r="F132" s="4" t="s">
        <v>368</v>
      </c>
      <c r="G132" s="4" t="s">
        <v>19</v>
      </c>
    </row>
    <row r="133" spans="2:7" x14ac:dyDescent="0.2">
      <c r="B133" s="2" t="s">
        <v>371</v>
      </c>
      <c r="C133" s="4" t="s">
        <v>372</v>
      </c>
      <c r="D133" s="4" t="s">
        <v>610</v>
      </c>
      <c r="E133" s="4" t="s">
        <v>368</v>
      </c>
      <c r="F133" s="4" t="s">
        <v>368</v>
      </c>
      <c r="G133" s="4" t="s">
        <v>19</v>
      </c>
    </row>
    <row r="134" spans="2:7" x14ac:dyDescent="0.2">
      <c r="B134" s="2" t="s">
        <v>373</v>
      </c>
      <c r="C134" s="4" t="s">
        <v>374</v>
      </c>
      <c r="D134" s="4" t="s">
        <v>610</v>
      </c>
      <c r="E134" s="4" t="s">
        <v>368</v>
      </c>
      <c r="F134" s="4" t="s">
        <v>368</v>
      </c>
      <c r="G134" s="4" t="s">
        <v>19</v>
      </c>
    </row>
    <row r="135" spans="2:7" x14ac:dyDescent="0.2">
      <c r="B135" s="2" t="s">
        <v>375</v>
      </c>
      <c r="C135" s="4" t="s">
        <v>376</v>
      </c>
      <c r="D135" s="4" t="s">
        <v>610</v>
      </c>
      <c r="E135" s="4" t="s">
        <v>368</v>
      </c>
      <c r="F135" s="4" t="s">
        <v>368</v>
      </c>
      <c r="G135" s="4" t="s">
        <v>19</v>
      </c>
    </row>
    <row r="136" spans="2:7" x14ac:dyDescent="0.2">
      <c r="B136" s="2" t="s">
        <v>377</v>
      </c>
      <c r="C136" s="4" t="s">
        <v>378</v>
      </c>
      <c r="D136" s="4" t="s">
        <v>610</v>
      </c>
      <c r="E136" s="4" t="s">
        <v>368</v>
      </c>
      <c r="F136" s="4" t="s">
        <v>368</v>
      </c>
      <c r="G136" s="4" t="s">
        <v>19</v>
      </c>
    </row>
    <row r="137" spans="2:7" x14ac:dyDescent="0.2">
      <c r="B137" s="2" t="s">
        <v>379</v>
      </c>
      <c r="C137" s="4" t="s">
        <v>232</v>
      </c>
      <c r="D137" s="4" t="s">
        <v>610</v>
      </c>
      <c r="E137" s="4" t="s">
        <v>368</v>
      </c>
      <c r="F137" s="4" t="s">
        <v>368</v>
      </c>
      <c r="G137" s="4" t="s">
        <v>19</v>
      </c>
    </row>
    <row r="138" spans="2:7" x14ac:dyDescent="0.2">
      <c r="B138" s="2" t="s">
        <v>380</v>
      </c>
      <c r="C138" s="4" t="s">
        <v>381</v>
      </c>
      <c r="D138" s="4" t="s">
        <v>610</v>
      </c>
      <c r="E138" s="4" t="s">
        <v>368</v>
      </c>
      <c r="F138" s="4" t="s">
        <v>368</v>
      </c>
      <c r="G138" s="4" t="s">
        <v>19</v>
      </c>
    </row>
    <row r="139" spans="2:7" x14ac:dyDescent="0.2">
      <c r="B139" s="2" t="s">
        <v>382</v>
      </c>
      <c r="C139" s="4" t="s">
        <v>383</v>
      </c>
      <c r="D139" s="4" t="s">
        <v>610</v>
      </c>
      <c r="E139" s="4" t="s">
        <v>384</v>
      </c>
      <c r="F139" s="4" t="s">
        <v>368</v>
      </c>
      <c r="G139" s="4" t="s">
        <v>139</v>
      </c>
    </row>
    <row r="140" spans="2:7" x14ac:dyDescent="0.2">
      <c r="B140" s="2" t="s">
        <v>385</v>
      </c>
      <c r="C140" s="4" t="s">
        <v>386</v>
      </c>
      <c r="D140" s="4" t="s">
        <v>610</v>
      </c>
      <c r="E140" s="4" t="s">
        <v>387</v>
      </c>
      <c r="F140" s="4" t="s">
        <v>368</v>
      </c>
      <c r="G140" s="4" t="s">
        <v>19</v>
      </c>
    </row>
    <row r="141" spans="2:7" x14ac:dyDescent="0.2">
      <c r="B141" s="2" t="s">
        <v>388</v>
      </c>
      <c r="C141" s="4" t="s">
        <v>389</v>
      </c>
      <c r="D141" s="4" t="s">
        <v>610</v>
      </c>
      <c r="E141" s="4" t="s">
        <v>390</v>
      </c>
      <c r="F141" s="4" t="s">
        <v>368</v>
      </c>
      <c r="G141" s="4" t="s">
        <v>19</v>
      </c>
    </row>
    <row r="142" spans="2:7" x14ac:dyDescent="0.2">
      <c r="B142" s="2" t="s">
        <v>391</v>
      </c>
      <c r="C142" s="4" t="s">
        <v>392</v>
      </c>
      <c r="D142" s="4" t="s">
        <v>610</v>
      </c>
      <c r="E142" s="4" t="s">
        <v>393</v>
      </c>
      <c r="F142" s="4" t="s">
        <v>394</v>
      </c>
      <c r="G142" s="4" t="s">
        <v>87</v>
      </c>
    </row>
    <row r="143" spans="2:7" x14ac:dyDescent="0.2">
      <c r="B143" s="2" t="s">
        <v>395</v>
      </c>
      <c r="C143" s="4" t="s">
        <v>396</v>
      </c>
      <c r="D143" s="4" t="s">
        <v>610</v>
      </c>
      <c r="E143" s="4" t="s">
        <v>397</v>
      </c>
      <c r="F143" s="4" t="s">
        <v>394</v>
      </c>
      <c r="G143" s="4" t="s">
        <v>398</v>
      </c>
    </row>
    <row r="144" spans="2:7" x14ac:dyDescent="0.2">
      <c r="B144" s="2" t="s">
        <v>399</v>
      </c>
      <c r="C144" s="4" t="s">
        <v>400</v>
      </c>
      <c r="D144" s="4" t="s">
        <v>610</v>
      </c>
      <c r="E144" s="4" t="s">
        <v>401</v>
      </c>
      <c r="F144" s="4" t="s">
        <v>402</v>
      </c>
      <c r="G144" s="4" t="s">
        <v>87</v>
      </c>
    </row>
    <row r="145" spans="2:7" x14ac:dyDescent="0.2">
      <c r="B145" s="2" t="s">
        <v>403</v>
      </c>
      <c r="C145" s="4" t="s">
        <v>404</v>
      </c>
      <c r="D145" s="4" t="s">
        <v>610</v>
      </c>
      <c r="E145" s="4" t="s">
        <v>405</v>
      </c>
      <c r="F145" s="4" t="s">
        <v>394</v>
      </c>
      <c r="G145" s="4" t="s">
        <v>87</v>
      </c>
    </row>
    <row r="146" spans="2:7" x14ac:dyDescent="0.2">
      <c r="B146" s="2" t="s">
        <v>406</v>
      </c>
      <c r="C146" s="4" t="s">
        <v>407</v>
      </c>
      <c r="D146" s="4" t="s">
        <v>610</v>
      </c>
      <c r="E146" s="4" t="s">
        <v>408</v>
      </c>
      <c r="F146" s="4" t="s">
        <v>394</v>
      </c>
      <c r="G146" s="4" t="s">
        <v>87</v>
      </c>
    </row>
    <row r="147" spans="2:7" x14ac:dyDescent="0.2">
      <c r="B147" s="2" t="s">
        <v>409</v>
      </c>
      <c r="C147" s="4" t="s">
        <v>238</v>
      </c>
      <c r="D147" s="4" t="s">
        <v>610</v>
      </c>
      <c r="E147" s="4" t="s">
        <v>410</v>
      </c>
      <c r="F147" s="4" t="s">
        <v>394</v>
      </c>
      <c r="G147" s="4" t="s">
        <v>87</v>
      </c>
    </row>
    <row r="148" spans="2:7" x14ac:dyDescent="0.2">
      <c r="B148" s="2" t="s">
        <v>411</v>
      </c>
      <c r="C148" s="4" t="s">
        <v>76</v>
      </c>
      <c r="D148" s="4" t="s">
        <v>610</v>
      </c>
      <c r="E148" s="4" t="s">
        <v>412</v>
      </c>
      <c r="F148" s="4" t="s">
        <v>394</v>
      </c>
      <c r="G148" s="4" t="s">
        <v>87</v>
      </c>
    </row>
    <row r="149" spans="2:7" x14ac:dyDescent="0.2">
      <c r="B149" s="2" t="s">
        <v>413</v>
      </c>
      <c r="C149" s="4" t="s">
        <v>414</v>
      </c>
      <c r="D149" s="4" t="s">
        <v>610</v>
      </c>
      <c r="E149" s="4" t="s">
        <v>415</v>
      </c>
      <c r="F149" s="4" t="s">
        <v>416</v>
      </c>
      <c r="G149" s="4" t="s">
        <v>10</v>
      </c>
    </row>
    <row r="150" spans="2:7" x14ac:dyDescent="0.2">
      <c r="B150" s="2" t="s">
        <v>417</v>
      </c>
      <c r="C150" s="4" t="s">
        <v>418</v>
      </c>
      <c r="D150" s="4" t="s">
        <v>610</v>
      </c>
      <c r="E150" s="4" t="s">
        <v>419</v>
      </c>
      <c r="F150" s="4" t="s">
        <v>416</v>
      </c>
      <c r="G150" s="4" t="s">
        <v>10</v>
      </c>
    </row>
    <row r="151" spans="2:7" x14ac:dyDescent="0.2">
      <c r="B151" s="2" t="s">
        <v>420</v>
      </c>
      <c r="C151" s="4" t="s">
        <v>421</v>
      </c>
      <c r="D151" s="4" t="s">
        <v>610</v>
      </c>
      <c r="E151" s="4" t="s">
        <v>422</v>
      </c>
      <c r="F151" s="4" t="s">
        <v>416</v>
      </c>
      <c r="G151" s="4" t="s">
        <v>10</v>
      </c>
    </row>
    <row r="152" spans="2:7" x14ac:dyDescent="0.2">
      <c r="B152" s="2" t="s">
        <v>423</v>
      </c>
      <c r="C152" s="4" t="s">
        <v>224</v>
      </c>
      <c r="D152" s="4" t="s">
        <v>610</v>
      </c>
      <c r="E152" s="4" t="s">
        <v>422</v>
      </c>
      <c r="F152" s="4" t="s">
        <v>416</v>
      </c>
      <c r="G152" s="4" t="s">
        <v>10</v>
      </c>
    </row>
    <row r="153" spans="2:7" x14ac:dyDescent="0.2">
      <c r="B153" s="2" t="s">
        <v>424</v>
      </c>
      <c r="C153" s="4" t="s">
        <v>108</v>
      </c>
      <c r="D153" s="4" t="s">
        <v>610</v>
      </c>
      <c r="E153" s="4" t="s">
        <v>425</v>
      </c>
      <c r="F153" s="4" t="s">
        <v>416</v>
      </c>
      <c r="G153" s="4" t="s">
        <v>10</v>
      </c>
    </row>
    <row r="154" spans="2:7" x14ac:dyDescent="0.2">
      <c r="B154" s="2" t="s">
        <v>426</v>
      </c>
      <c r="C154" s="4" t="s">
        <v>427</v>
      </c>
      <c r="D154" s="4" t="s">
        <v>610</v>
      </c>
      <c r="E154" s="4" t="s">
        <v>428</v>
      </c>
      <c r="F154" s="4" t="s">
        <v>416</v>
      </c>
      <c r="G154" s="4" t="s">
        <v>10</v>
      </c>
    </row>
    <row r="155" spans="2:7" x14ac:dyDescent="0.2">
      <c r="B155" s="2" t="s">
        <v>429</v>
      </c>
      <c r="C155" s="4" t="s">
        <v>430</v>
      </c>
      <c r="D155" s="4" t="s">
        <v>610</v>
      </c>
      <c r="E155" s="4" t="s">
        <v>428</v>
      </c>
      <c r="F155" s="4" t="s">
        <v>416</v>
      </c>
      <c r="G155" s="4" t="s">
        <v>10</v>
      </c>
    </row>
    <row r="156" spans="2:7" x14ac:dyDescent="0.2">
      <c r="B156" s="2" t="s">
        <v>431</v>
      </c>
      <c r="C156" s="4" t="s">
        <v>432</v>
      </c>
      <c r="D156" s="4" t="s">
        <v>610</v>
      </c>
      <c r="E156" s="4" t="s">
        <v>428</v>
      </c>
      <c r="F156" s="4" t="s">
        <v>416</v>
      </c>
      <c r="G156" s="4" t="s">
        <v>10</v>
      </c>
    </row>
    <row r="157" spans="2:7" x14ac:dyDescent="0.2">
      <c r="B157" s="2" t="s">
        <v>433</v>
      </c>
      <c r="C157" s="4" t="s">
        <v>434</v>
      </c>
      <c r="D157" s="4" t="s">
        <v>610</v>
      </c>
      <c r="E157" s="4" t="s">
        <v>435</v>
      </c>
      <c r="F157" s="4" t="s">
        <v>416</v>
      </c>
      <c r="G157" s="4" t="s">
        <v>10</v>
      </c>
    </row>
    <row r="158" spans="2:7" x14ac:dyDescent="0.2">
      <c r="B158" s="2" t="s">
        <v>436</v>
      </c>
      <c r="C158" s="4" t="s">
        <v>437</v>
      </c>
      <c r="D158" s="4" t="s">
        <v>610</v>
      </c>
      <c r="E158" s="4" t="s">
        <v>438</v>
      </c>
      <c r="F158" s="4" t="s">
        <v>416</v>
      </c>
      <c r="G158" s="4" t="s">
        <v>10</v>
      </c>
    </row>
    <row r="159" spans="2:7" x14ac:dyDescent="0.2">
      <c r="B159" s="2" t="s">
        <v>439</v>
      </c>
      <c r="C159" s="4" t="s">
        <v>440</v>
      </c>
      <c r="D159" s="4" t="s">
        <v>610</v>
      </c>
      <c r="E159" s="4" t="s">
        <v>438</v>
      </c>
      <c r="F159" s="4" t="s">
        <v>416</v>
      </c>
      <c r="G159" s="4" t="s">
        <v>10</v>
      </c>
    </row>
    <row r="160" spans="2:7" x14ac:dyDescent="0.2">
      <c r="B160" s="2" t="s">
        <v>441</v>
      </c>
      <c r="C160" s="4" t="s">
        <v>442</v>
      </c>
      <c r="D160" s="4" t="s">
        <v>610</v>
      </c>
      <c r="E160" s="4" t="s">
        <v>443</v>
      </c>
      <c r="F160" s="4" t="s">
        <v>416</v>
      </c>
      <c r="G160" s="4" t="s">
        <v>10</v>
      </c>
    </row>
    <row r="161" spans="2:7" x14ac:dyDescent="0.2">
      <c r="B161" s="2" t="s">
        <v>444</v>
      </c>
      <c r="C161" s="4" t="s">
        <v>445</v>
      </c>
      <c r="D161" s="4" t="s">
        <v>610</v>
      </c>
      <c r="E161" s="4" t="s">
        <v>443</v>
      </c>
      <c r="F161" s="4" t="s">
        <v>416</v>
      </c>
      <c r="G161" s="4" t="s">
        <v>10</v>
      </c>
    </row>
    <row r="162" spans="2:7" x14ac:dyDescent="0.2">
      <c r="B162" s="2" t="s">
        <v>446</v>
      </c>
      <c r="C162" s="4" t="s">
        <v>447</v>
      </c>
      <c r="D162" s="4" t="s">
        <v>610</v>
      </c>
      <c r="E162" s="4" t="s">
        <v>419</v>
      </c>
      <c r="F162" s="4" t="s">
        <v>416</v>
      </c>
      <c r="G162" s="4" t="s">
        <v>10</v>
      </c>
    </row>
    <row r="163" spans="2:7" x14ac:dyDescent="0.2">
      <c r="B163" s="2" t="s">
        <v>448</v>
      </c>
      <c r="C163" s="4" t="s">
        <v>449</v>
      </c>
      <c r="D163" s="4" t="s">
        <v>610</v>
      </c>
      <c r="E163" s="4" t="s">
        <v>450</v>
      </c>
      <c r="F163" s="4" t="s">
        <v>451</v>
      </c>
      <c r="G163" s="4" t="s">
        <v>398</v>
      </c>
    </row>
    <row r="164" spans="2:7" x14ac:dyDescent="0.2">
      <c r="B164" s="2" t="s">
        <v>452</v>
      </c>
      <c r="C164" s="4" t="s">
        <v>453</v>
      </c>
      <c r="D164" s="4" t="s">
        <v>610</v>
      </c>
      <c r="E164" s="4" t="s">
        <v>454</v>
      </c>
      <c r="F164" s="4" t="s">
        <v>451</v>
      </c>
      <c r="G164" s="4" t="s">
        <v>212</v>
      </c>
    </row>
    <row r="165" spans="2:7" x14ac:dyDescent="0.2">
      <c r="B165" s="2" t="s">
        <v>455</v>
      </c>
      <c r="C165" s="4" t="s">
        <v>456</v>
      </c>
      <c r="D165" s="4" t="s">
        <v>610</v>
      </c>
      <c r="E165" s="4" t="s">
        <v>454</v>
      </c>
      <c r="F165" s="4" t="s">
        <v>451</v>
      </c>
      <c r="G165" s="4" t="s">
        <v>212</v>
      </c>
    </row>
    <row r="166" spans="2:7" x14ac:dyDescent="0.2">
      <c r="B166" s="2" t="s">
        <v>457</v>
      </c>
      <c r="C166" s="4" t="s">
        <v>458</v>
      </c>
      <c r="D166" s="4" t="s">
        <v>610</v>
      </c>
      <c r="E166" s="4" t="s">
        <v>454</v>
      </c>
      <c r="F166" s="4" t="s">
        <v>451</v>
      </c>
      <c r="G166" s="4" t="s">
        <v>212</v>
      </c>
    </row>
    <row r="167" spans="2:7" x14ac:dyDescent="0.2">
      <c r="B167" s="2" t="s">
        <v>459</v>
      </c>
      <c r="C167" s="4" t="s">
        <v>460</v>
      </c>
      <c r="D167" s="4" t="s">
        <v>610</v>
      </c>
      <c r="E167" s="4" t="s">
        <v>461</v>
      </c>
      <c r="F167" s="4" t="s">
        <v>451</v>
      </c>
      <c r="G167" s="4" t="s">
        <v>212</v>
      </c>
    </row>
    <row r="168" spans="2:7" x14ac:dyDescent="0.2">
      <c r="B168" s="2" t="s">
        <v>462</v>
      </c>
      <c r="C168" s="4" t="s">
        <v>463</v>
      </c>
      <c r="D168" s="4" t="s">
        <v>610</v>
      </c>
      <c r="E168" s="4" t="s">
        <v>464</v>
      </c>
      <c r="F168" s="4" t="s">
        <v>451</v>
      </c>
      <c r="G168" s="4" t="s">
        <v>398</v>
      </c>
    </row>
    <row r="169" spans="2:7" x14ac:dyDescent="0.2">
      <c r="B169" s="2" t="s">
        <v>465</v>
      </c>
      <c r="C169" s="4" t="s">
        <v>41</v>
      </c>
      <c r="D169" s="4" t="s">
        <v>610</v>
      </c>
      <c r="E169" s="4" t="s">
        <v>466</v>
      </c>
      <c r="F169" s="4" t="s">
        <v>451</v>
      </c>
      <c r="G169" s="4" t="s">
        <v>398</v>
      </c>
    </row>
    <row r="170" spans="2:7" x14ac:dyDescent="0.2">
      <c r="B170" s="2" t="s">
        <v>467</v>
      </c>
      <c r="C170" s="4" t="s">
        <v>279</v>
      </c>
      <c r="D170" s="4" t="s">
        <v>610</v>
      </c>
      <c r="E170" s="4" t="s">
        <v>468</v>
      </c>
      <c r="F170" s="4" t="s">
        <v>451</v>
      </c>
      <c r="G170" s="4" t="s">
        <v>212</v>
      </c>
    </row>
    <row r="171" spans="2:7" x14ac:dyDescent="0.2">
      <c r="B171" s="2" t="s">
        <v>469</v>
      </c>
      <c r="C171" s="4" t="s">
        <v>470</v>
      </c>
      <c r="D171" s="4" t="s">
        <v>610</v>
      </c>
      <c r="E171" s="4" t="s">
        <v>471</v>
      </c>
      <c r="F171" s="4" t="s">
        <v>451</v>
      </c>
      <c r="G171" s="4" t="s">
        <v>398</v>
      </c>
    </row>
    <row r="172" spans="2:7" x14ac:dyDescent="0.2">
      <c r="B172" s="2" t="s">
        <v>472</v>
      </c>
      <c r="C172" s="4" t="s">
        <v>473</v>
      </c>
      <c r="D172" s="4" t="s">
        <v>610</v>
      </c>
      <c r="E172" s="4" t="s">
        <v>474</v>
      </c>
      <c r="F172" s="4" t="s">
        <v>451</v>
      </c>
      <c r="G172" s="4" t="s">
        <v>398</v>
      </c>
    </row>
    <row r="173" spans="2:7" x14ac:dyDescent="0.2">
      <c r="B173" s="2" t="s">
        <v>475</v>
      </c>
      <c r="C173" s="4" t="s">
        <v>476</v>
      </c>
      <c r="D173" s="4" t="s">
        <v>610</v>
      </c>
      <c r="E173" s="4" t="s">
        <v>477</v>
      </c>
      <c r="F173" s="4" t="s">
        <v>451</v>
      </c>
      <c r="G173" s="4" t="s">
        <v>398</v>
      </c>
    </row>
    <row r="174" spans="2:7" x14ac:dyDescent="0.2">
      <c r="B174" s="2" t="s">
        <v>478</v>
      </c>
      <c r="C174" s="4" t="s">
        <v>90</v>
      </c>
      <c r="D174" s="4" t="s">
        <v>610</v>
      </c>
      <c r="E174" s="4" t="s">
        <v>479</v>
      </c>
      <c r="F174" s="4" t="s">
        <v>451</v>
      </c>
      <c r="G174" s="4" t="s">
        <v>212</v>
      </c>
    </row>
    <row r="175" spans="2:7" x14ac:dyDescent="0.2">
      <c r="B175" s="2" t="s">
        <v>480</v>
      </c>
      <c r="C175" s="4" t="s">
        <v>481</v>
      </c>
      <c r="D175" s="4" t="s">
        <v>610</v>
      </c>
      <c r="E175" s="4" t="s">
        <v>479</v>
      </c>
      <c r="F175" s="4" t="s">
        <v>451</v>
      </c>
      <c r="G175" s="4" t="s">
        <v>398</v>
      </c>
    </row>
    <row r="176" spans="2:7" x14ac:dyDescent="0.2">
      <c r="B176" s="2" t="s">
        <v>482</v>
      </c>
      <c r="C176" s="4" t="s">
        <v>483</v>
      </c>
      <c r="D176" s="4" t="s">
        <v>610</v>
      </c>
      <c r="E176" s="4" t="s">
        <v>479</v>
      </c>
      <c r="F176" s="4" t="s">
        <v>451</v>
      </c>
      <c r="G176" s="4" t="s">
        <v>212</v>
      </c>
    </row>
    <row r="177" spans="2:7" x14ac:dyDescent="0.2">
      <c r="B177" s="2" t="s">
        <v>484</v>
      </c>
      <c r="C177" s="4" t="s">
        <v>17</v>
      </c>
      <c r="D177" s="4" t="s">
        <v>610</v>
      </c>
      <c r="E177" s="4" t="s">
        <v>479</v>
      </c>
      <c r="F177" s="4" t="s">
        <v>451</v>
      </c>
      <c r="G177" s="4" t="s">
        <v>212</v>
      </c>
    </row>
    <row r="178" spans="2:7" x14ac:dyDescent="0.2">
      <c r="B178" s="2" t="s">
        <v>485</v>
      </c>
      <c r="C178" s="4" t="s">
        <v>270</v>
      </c>
      <c r="D178" s="4" t="s">
        <v>610</v>
      </c>
      <c r="E178" s="4" t="s">
        <v>486</v>
      </c>
      <c r="F178" s="4" t="s">
        <v>451</v>
      </c>
      <c r="G178" s="4" t="s">
        <v>398</v>
      </c>
    </row>
    <row r="179" spans="2:7" x14ac:dyDescent="0.2">
      <c r="B179" s="2" t="s">
        <v>487</v>
      </c>
      <c r="C179" s="4" t="s">
        <v>488</v>
      </c>
      <c r="D179" s="4" t="s">
        <v>610</v>
      </c>
      <c r="E179" s="4" t="s">
        <v>489</v>
      </c>
      <c r="F179" s="4" t="s">
        <v>451</v>
      </c>
      <c r="G179" s="4" t="s">
        <v>398</v>
      </c>
    </row>
    <row r="180" spans="2:7" x14ac:dyDescent="0.2">
      <c r="B180" s="2" t="s">
        <v>490</v>
      </c>
      <c r="C180" s="4" t="s">
        <v>491</v>
      </c>
      <c r="D180" s="4" t="s">
        <v>610</v>
      </c>
      <c r="E180" s="4" t="s">
        <v>492</v>
      </c>
      <c r="F180" s="4" t="s">
        <v>451</v>
      </c>
      <c r="G180" s="4" t="s">
        <v>212</v>
      </c>
    </row>
    <row r="181" spans="2:7" x14ac:dyDescent="0.2">
      <c r="B181" s="2" t="s">
        <v>493</v>
      </c>
      <c r="C181" s="4" t="s">
        <v>494</v>
      </c>
      <c r="D181" s="4" t="s">
        <v>610</v>
      </c>
      <c r="E181" s="4" t="s">
        <v>495</v>
      </c>
      <c r="F181" s="4" t="s">
        <v>451</v>
      </c>
      <c r="G181" s="4" t="s">
        <v>398</v>
      </c>
    </row>
    <row r="182" spans="2:7" x14ac:dyDescent="0.2">
      <c r="B182" s="2" t="s">
        <v>496</v>
      </c>
      <c r="C182" s="4" t="s">
        <v>497</v>
      </c>
      <c r="D182" s="4" t="s">
        <v>610</v>
      </c>
      <c r="E182" s="4" t="s">
        <v>498</v>
      </c>
      <c r="F182" s="4" t="s">
        <v>451</v>
      </c>
      <c r="G182" s="4" t="s">
        <v>398</v>
      </c>
    </row>
    <row r="183" spans="2:7" x14ac:dyDescent="0.2">
      <c r="B183" s="2" t="s">
        <v>499</v>
      </c>
      <c r="C183" s="4" t="s">
        <v>500</v>
      </c>
      <c r="D183" s="4" t="s">
        <v>610</v>
      </c>
      <c r="E183" s="4" t="s">
        <v>501</v>
      </c>
      <c r="F183" s="4" t="s">
        <v>451</v>
      </c>
      <c r="G183" s="4" t="s">
        <v>398</v>
      </c>
    </row>
    <row r="184" spans="2:7" x14ac:dyDescent="0.2">
      <c r="B184" s="2" t="s">
        <v>502</v>
      </c>
      <c r="C184" s="4" t="s">
        <v>503</v>
      </c>
      <c r="D184" s="4" t="s">
        <v>610</v>
      </c>
      <c r="E184" s="4" t="s">
        <v>492</v>
      </c>
      <c r="F184" s="4" t="s">
        <v>451</v>
      </c>
      <c r="G184" s="4" t="s">
        <v>212</v>
      </c>
    </row>
    <row r="185" spans="2:7" x14ac:dyDescent="0.2">
      <c r="B185" s="2" t="s">
        <v>504</v>
      </c>
      <c r="C185" s="4" t="s">
        <v>505</v>
      </c>
      <c r="D185" s="4" t="s">
        <v>610</v>
      </c>
      <c r="E185" s="4" t="s">
        <v>501</v>
      </c>
      <c r="F185" s="4" t="s">
        <v>451</v>
      </c>
      <c r="G185" s="4" t="s">
        <v>398</v>
      </c>
    </row>
    <row r="186" spans="2:7" x14ac:dyDescent="0.2">
      <c r="B186" s="2" t="s">
        <v>506</v>
      </c>
      <c r="C186" s="4" t="s">
        <v>507</v>
      </c>
      <c r="D186" s="4" t="s">
        <v>610</v>
      </c>
      <c r="E186" s="4" t="s">
        <v>508</v>
      </c>
      <c r="F186" s="4" t="s">
        <v>451</v>
      </c>
      <c r="G186" s="4" t="s">
        <v>398</v>
      </c>
    </row>
    <row r="187" spans="2:7" x14ac:dyDescent="0.2">
      <c r="B187" s="2" t="s">
        <v>677</v>
      </c>
      <c r="C187" s="4" t="s">
        <v>678</v>
      </c>
      <c r="D187" s="4" t="s">
        <v>610</v>
      </c>
      <c r="E187" s="4" t="s">
        <v>451</v>
      </c>
      <c r="F187" s="4" t="s">
        <v>451</v>
      </c>
      <c r="G187" s="4" t="s">
        <v>212</v>
      </c>
    </row>
    <row r="188" spans="2:7" x14ac:dyDescent="0.2">
      <c r="B188" s="2" t="s">
        <v>509</v>
      </c>
      <c r="C188" s="4" t="s">
        <v>510</v>
      </c>
      <c r="D188" s="4" t="s">
        <v>611</v>
      </c>
      <c r="E188" s="4" t="s">
        <v>58</v>
      </c>
      <c r="F188" s="4" t="s">
        <v>58</v>
      </c>
      <c r="G188" s="4" t="s">
        <v>15</v>
      </c>
    </row>
    <row r="189" spans="2:7" x14ac:dyDescent="0.2">
      <c r="B189" s="2" t="s">
        <v>511</v>
      </c>
      <c r="C189" s="4" t="s">
        <v>512</v>
      </c>
      <c r="D189" s="4" t="s">
        <v>611</v>
      </c>
      <c r="E189" s="4" t="s">
        <v>86</v>
      </c>
      <c r="F189" s="4" t="s">
        <v>86</v>
      </c>
      <c r="G189" s="4" t="s">
        <v>15</v>
      </c>
    </row>
    <row r="190" spans="2:7" x14ac:dyDescent="0.2">
      <c r="B190" s="2" t="s">
        <v>513</v>
      </c>
      <c r="C190" s="4" t="s">
        <v>514</v>
      </c>
      <c r="D190" s="4" t="s">
        <v>611</v>
      </c>
      <c r="E190" s="4" t="s">
        <v>328</v>
      </c>
      <c r="F190" s="4" t="s">
        <v>329</v>
      </c>
      <c r="G190" s="4" t="s">
        <v>15</v>
      </c>
    </row>
    <row r="191" spans="2:7" x14ac:dyDescent="0.2">
      <c r="B191" s="2" t="s">
        <v>515</v>
      </c>
      <c r="C191" s="4" t="s">
        <v>516</v>
      </c>
      <c r="D191" s="4" t="s">
        <v>611</v>
      </c>
      <c r="E191" s="4" t="s">
        <v>368</v>
      </c>
      <c r="F191" s="4" t="s">
        <v>368</v>
      </c>
      <c r="G191" s="4" t="s">
        <v>15</v>
      </c>
    </row>
    <row r="192" spans="2:7" x14ac:dyDescent="0.2">
      <c r="B192" s="2" t="s">
        <v>517</v>
      </c>
      <c r="C192" s="4" t="s">
        <v>518</v>
      </c>
      <c r="D192" s="4" t="s">
        <v>611</v>
      </c>
      <c r="E192" s="4" t="s">
        <v>519</v>
      </c>
      <c r="F192" s="4" t="s">
        <v>58</v>
      </c>
      <c r="G192" s="4" t="s">
        <v>15</v>
      </c>
    </row>
    <row r="193" spans="2:7" x14ac:dyDescent="0.2">
      <c r="B193" s="2" t="s">
        <v>520</v>
      </c>
      <c r="C193" s="4" t="s">
        <v>521</v>
      </c>
      <c r="D193" s="4" t="s">
        <v>611</v>
      </c>
      <c r="E193" s="4" t="s">
        <v>368</v>
      </c>
      <c r="F193" s="4" t="s">
        <v>368</v>
      </c>
      <c r="G193" s="4" t="s">
        <v>15</v>
      </c>
    </row>
    <row r="194" spans="2:7" x14ac:dyDescent="0.2">
      <c r="B194" s="2" t="s">
        <v>522</v>
      </c>
      <c r="C194" s="4" t="s">
        <v>523</v>
      </c>
      <c r="D194" s="4" t="s">
        <v>611</v>
      </c>
      <c r="E194" s="4" t="s">
        <v>451</v>
      </c>
      <c r="F194" s="4" t="s">
        <v>451</v>
      </c>
      <c r="G194" s="4" t="s">
        <v>15</v>
      </c>
    </row>
    <row r="195" spans="2:7" x14ac:dyDescent="0.2">
      <c r="B195" s="2" t="s">
        <v>524</v>
      </c>
      <c r="C195" s="4" t="s">
        <v>525</v>
      </c>
      <c r="D195" s="4" t="s">
        <v>611</v>
      </c>
      <c r="E195" s="4" t="s">
        <v>208</v>
      </c>
      <c r="F195" s="4" t="s">
        <v>138</v>
      </c>
      <c r="G195" s="4" t="s">
        <v>15</v>
      </c>
    </row>
    <row r="196" spans="2:7" x14ac:dyDescent="0.2">
      <c r="B196" s="2" t="s">
        <v>526</v>
      </c>
      <c r="C196" s="4" t="s">
        <v>527</v>
      </c>
      <c r="D196" s="4" t="s">
        <v>611</v>
      </c>
      <c r="E196" s="4" t="s">
        <v>451</v>
      </c>
      <c r="F196" s="4" t="s">
        <v>451</v>
      </c>
      <c r="G196" s="4" t="s">
        <v>15</v>
      </c>
    </row>
    <row r="197" spans="2:7" x14ac:dyDescent="0.2">
      <c r="B197" s="2" t="s">
        <v>582</v>
      </c>
      <c r="C197" s="4" t="s">
        <v>583</v>
      </c>
      <c r="D197" s="4" t="s">
        <v>611</v>
      </c>
      <c r="E197" s="4" t="s">
        <v>328</v>
      </c>
      <c r="F197" s="4" t="s">
        <v>329</v>
      </c>
      <c r="G197" s="4" t="s">
        <v>15</v>
      </c>
    </row>
    <row r="198" spans="2:7" x14ac:dyDescent="0.2">
      <c r="B198" s="2" t="s">
        <v>584</v>
      </c>
      <c r="C198" s="4" t="s">
        <v>585</v>
      </c>
      <c r="D198" s="4" t="s">
        <v>611</v>
      </c>
      <c r="E198" s="4" t="s">
        <v>138</v>
      </c>
      <c r="F198" s="4" t="s">
        <v>138</v>
      </c>
      <c r="G198" s="4" t="s">
        <v>15</v>
      </c>
    </row>
    <row r="199" spans="2:7" x14ac:dyDescent="0.2">
      <c r="B199" s="2" t="s">
        <v>586</v>
      </c>
      <c r="C199" s="4" t="s">
        <v>587</v>
      </c>
      <c r="D199" s="4" t="s">
        <v>611</v>
      </c>
      <c r="E199" s="4" t="s">
        <v>138</v>
      </c>
      <c r="F199" s="4" t="s">
        <v>138</v>
      </c>
      <c r="G199" s="4" t="s">
        <v>15</v>
      </c>
    </row>
    <row r="200" spans="2:7" x14ac:dyDescent="0.2">
      <c r="B200" s="2" t="s">
        <v>588</v>
      </c>
      <c r="C200" s="4" t="s">
        <v>589</v>
      </c>
      <c r="D200" s="4" t="s">
        <v>611</v>
      </c>
      <c r="E200" s="4" t="s">
        <v>329</v>
      </c>
      <c r="F200" s="4" t="s">
        <v>329</v>
      </c>
      <c r="G200" s="4" t="s">
        <v>15</v>
      </c>
    </row>
    <row r="201" spans="2:7" x14ac:dyDescent="0.2">
      <c r="B201" s="2" t="s">
        <v>590</v>
      </c>
      <c r="C201" s="4" t="s">
        <v>591</v>
      </c>
      <c r="D201" s="4" t="s">
        <v>611</v>
      </c>
      <c r="E201" s="4" t="s">
        <v>138</v>
      </c>
      <c r="F201" s="4" t="s">
        <v>138</v>
      </c>
      <c r="G201" s="4" t="s">
        <v>15</v>
      </c>
    </row>
    <row r="202" spans="2:7" x14ac:dyDescent="0.2">
      <c r="B202" s="2" t="s">
        <v>592</v>
      </c>
      <c r="C202" s="4" t="s">
        <v>593</v>
      </c>
      <c r="D202" s="4" t="s">
        <v>611</v>
      </c>
      <c r="E202" s="4" t="s">
        <v>86</v>
      </c>
      <c r="F202" s="4" t="s">
        <v>86</v>
      </c>
      <c r="G202" s="4" t="s">
        <v>15</v>
      </c>
    </row>
    <row r="203" spans="2:7" x14ac:dyDescent="0.2">
      <c r="B203" s="2" t="s">
        <v>594</v>
      </c>
      <c r="C203" s="4" t="s">
        <v>595</v>
      </c>
      <c r="D203" s="4" t="s">
        <v>611</v>
      </c>
      <c r="E203" s="4" t="s">
        <v>138</v>
      </c>
      <c r="F203" s="4" t="s">
        <v>138</v>
      </c>
      <c r="G203" s="4" t="s">
        <v>15</v>
      </c>
    </row>
  </sheetData>
  <sheetProtection algorithmName="SHA-512" hashValue="8DWez1VnrXgIdUfeKM8IDFjMw0bTBYM1ifWvzdNZVhh/gsQaG6yacbU8GJeiGte5tlFqKYYXfA1yFKn5hzkpJw==" saltValue="2ZS+zvY3mnC9aRD4105y0w==" spinCount="100000" sheet="1" objects="1" scenarios="1"/>
  <autoFilter ref="B1:I1" xr:uid="{CEB51C03-805D-4C09-B187-2AA9E4AB5BA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D A A B Q S w M E F A A C A A g A E H I i W v / c m o K j A A A A 9 g A A A B I A H A B D b 2 5 m a W c v U G F j a 2 F n Z S 5 4 b W w g o h g A K K A U A A A A A A A A A A A A A A A A A A A A A A A A A A A A h Y + 9 D o I w F I V f h X S n P 7 A Q c q m D q y Q m R O P a Q I V G u B h a L O / m 4 C P 5 C m I U d X M 8 3 / m G c + 7 X G 6 y m r g 0 u e r C m x 4 w I y k m g s e w r g 3 V G R n c M E 7 K S s F X l S d U 6 m G W 0 6 W S r j D T O n V P G v P f U x 7 Q f a h Z x L t g h 3 x R l o z t F P r L 5 L 4 c G r V N Y a i J h / x o j I y r i h I q E U w 5 s g Z A b / A r R v P f Z / k B Y j 6 0 b B y 0 1 h r s C 2 B K B v T / I B 1 B L A w Q U A A I A C A A Q c i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H I i W g P + j s 7 5 A A A A s g E A A B M A H A B G b 3 J t d W x h c y 9 T Z W N 0 a W 9 u M S 5 t I K I Y A C i g F A A A A A A A A A A A A A A A A A A A A A A A A A A A A J W Q Q U v D Q B C F 7 4 H 8 h 2 F 7 2 c A a z K o 9 W L x Y D I i i 0 B R E G g 9 p M j S h m x 3 Z 3 d S A + N / d N A G h g u B c B h 7 D e 9 8 b i 6 V r S E M 2 7 m Q R B m F g 6 8 J g B T M m z + X V m Z z D b V f t 0 M E a 2 3 d V O I R H 0 j t I y b T g L y 4 T K S / g k C T Q K 9 s z u A G F L g z A T 0 a d K d E r d 3 2 J K n 4 h s 9 8 S 7 X n a K I y X p B 1 q Z z m 7 v 8 7 H h G n Z / D Q w f Y W J J f 8 f U 3 x k i g T o T i k B z n Q Y i R F u x j y G w 6 H p i j 7 s A L 4 u t h 4 s Q + W / M W h 8 L C A A i 7 I G v n l o d P X m 7 1 h W I z o W / V i t s K W D d 3 p 2 N R p Y k u p a / c t y k v l p s v h k T 0 W L 7 C s K g 0 b / b b n 4 B l B L A Q I t A B Q A A g A I A B B y I l r / 3 J q C o w A A A P Y A A A A S A A A A A A A A A A A A A A A A A A A A A A B D b 2 5 m a W c v U G F j a 2 F n Z S 5 4 b W x Q S w E C L Q A U A A I A C A A Q c i J a D 8 r p q 6 Q A A A D p A A A A E w A A A A A A A A A A A A A A A A D v A A A A W 0 N v b n R l b n R f V H l w Z X N d L n h t b F B L A Q I t A B Q A A g A I A B B y I l o D / o 7 O + Q A A A L I B A A A T A A A A A A A A A A A A A A A A A O A B A A B G b 3 J t d W x h c y 9 T Z W N 0 a W 9 u M S 5 t U E s F B g A A A A A D A A M A w g A A A C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c L A A A A A A A A 5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Q 2 O D Z m Z D E t Z G N i N C 0 0 Z D A 5 L W E 3 Y W E t Z W E z Y 2 M 2 Y z M 4 M W U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L T I 2 I E J 1 Z G d l d C B U Z W 1 w b G F 0 Z S B M b 2 5 n I E Z v c m 0 g M j A y N D E y M j M g d j E x I H h s c 3 g v Q X V 0 b 1 J l b W 9 2 Z W R D b 2 x 1 b W 5 z M S 5 7 T m F t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8 y M D I 1 L T I 2 I E J 1 Z G d l d C B U Z W 1 w b G F 0 Z S B M b 2 5 n I E Z v c m 0 g M j A y N D E y M j M g d j E x I H h s c 3 g v Q X V 0 b 1 J l b W 9 2 Z W R D b 2 x 1 b W 5 z M S 5 7 T m F t Z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Z x d W 9 0 O 1 0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s d W 1 u V H l w Z X M i I F Z h b H V l P S J z Q m c 9 P S I g L z 4 8 R W 5 0 c n k g V H l w Z T 0 i R m l s b E x h c 3 R V c G R h d G V k I i B W Y W x 1 Z T 0 i Z D I w M j U t M D E t M D J U M j A 6 M D U 6 M D E u O T k 3 N D c 2 M V o i I C 8 + P E V u d H J 5 I F R 5 c G U 9 I k Z p b G x F c n J v c k N v d W 5 0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G a W x s V G F y Z 2 V 0 I i B W Y W x 1 Z T 0 i c 1 8 y M D I 1 X z I 2 X 0 J 1 Z G d l d F 9 U Z W 1 w b G F 0 Z V 9 M b 2 5 n X 0 Z v c m 1 f M j A y N D E y M j N f d j E x X 3 h s c 3 g i I C 8 + P E V u d H J 5 I F R 5 c G U 9 I k Z p b G x F c n J v c k N v Z G U i I F Z h b H V l P S J z V W 5 r b m 9 3 b i I g L z 4 8 R W 5 0 c n k g V H l w Z T 0 i R m l s b E N v d W 5 0 I i B W Y W x 1 Z T 0 i b D I 2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x l I G 9 m I E N v b n R l b n R z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W 5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U t M j Y l M j B C d W R n Z X Q l M j B U Z W 1 w b G F 0 Z S U y M E x v b m c l M j B G b 3 J t J T I w M j A y N D E y M j M l M j B 2 M T E l M j B 4 b H N 4 L 1 J l b W 9 2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7 G 5 r q I M w U K 6 E Q I B M c m k g A A A A A A C A A A A A A A Q Z g A A A A E A A C A A A A B x G g M m b T Z 7 y / w X J W 2 N 2 c j l L z m U l i 1 s K E F V C 1 J 5 X 0 D m Q g A A A A A O g A A A A A I A A C A A A A A k 1 N z z D n T E I G H L Y S F 8 F 8 G s 4 U R c I 1 i 3 f F 2 y V U p k I 1 x X j F A A A A A M 1 f j w f e h k G 1 K d e D T m z B r 6 u n x g L Q x G C K t 5 + D v Q A q 7 Z c m F N U R r L E o M H 9 a 7 e G 3 0 9 j I h b I P P z e z 7 6 8 P d E m O s D i r m j S 3 w / C C 4 W V I / p A b Y G W H f I m k A A A A D / 6 o X c j t 7 I 2 Q e F N i T s Z 9 t Q p E A Q w K m f z f G 6 M L + v r e Y j R c K E H V 2 c 0 Z 5 L 7 R n 3 6 p H s P I A U o 7 Q 7 w E A c N 3 3 U J Z 8 G S Q 5 1 < / D a t a M a s h u p > 
</file>

<file path=customXml/itemProps1.xml><?xml version="1.0" encoding="utf-8"?>
<ds:datastoreItem xmlns:ds="http://schemas.openxmlformats.org/officeDocument/2006/customXml" ds:itemID="{289B2788-4E73-4BFB-8C24-E206C961A4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Table of Contents</vt:lpstr>
      <vt:lpstr>Contact Information</vt:lpstr>
      <vt:lpstr>Cover Sheet</vt:lpstr>
      <vt:lpstr>Deficit Budget Questions</vt:lpstr>
      <vt:lpstr>Assumptions - Staff</vt:lpstr>
      <vt:lpstr>Assumptions - School Enrollment</vt:lpstr>
      <vt:lpstr>Drop Down Options</vt:lpstr>
      <vt:lpstr>Parish Info</vt:lpstr>
      <vt:lpstr>'Contact Information'!Print_Area</vt:lpstr>
      <vt:lpstr>'Cover Sheet'!Print_Area</vt:lpstr>
      <vt:lpstr>'Deficit Budget Questions'!Print_Area</vt:lpstr>
      <vt:lpstr>'Table of Contents'!Print_Area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Kratoska</dc:creator>
  <cp:lastModifiedBy>Michael Waddell</cp:lastModifiedBy>
  <cp:lastPrinted>2026-01-06T21:34:27Z</cp:lastPrinted>
  <dcterms:created xsi:type="dcterms:W3CDTF">2024-07-05T21:36:48Z</dcterms:created>
  <dcterms:modified xsi:type="dcterms:W3CDTF">2026-01-22T15:44:45Z</dcterms:modified>
</cp:coreProperties>
</file>